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071436D-4E58-4F1E-9A50-08E03C7454A6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N43" i="17" s="1"/>
  <c r="M43" i="17"/>
  <c r="L32" i="17"/>
  <c r="L31" i="17"/>
  <c r="M31" i="17"/>
  <c r="N31" i="17" s="1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C43" i="11" s="1"/>
  <c r="AB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N31" i="10" s="1"/>
  <c r="M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/>
  <c r="L44" i="6"/>
  <c r="L43" i="6"/>
  <c r="M43" i="6"/>
  <c r="N43" i="6"/>
  <c r="L32" i="6"/>
  <c r="L31" i="6"/>
  <c r="M31" i="6"/>
  <c r="N31" i="6" s="1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A32" i="12"/>
  <c r="AA31" i="12"/>
  <c r="AB31" i="12"/>
  <c r="AC31" i="12" s="1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 s="1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 s="1"/>
  <c r="AA20" i="8"/>
  <c r="AA19" i="8"/>
  <c r="AB19" i="8"/>
  <c r="AC19" i="8"/>
  <c r="L44" i="8"/>
  <c r="L43" i="8"/>
  <c r="M43" i="8"/>
  <c r="L32" i="8"/>
  <c r="L31" i="8"/>
  <c r="M31" i="8"/>
  <c r="N31" i="8" s="1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L44" i="7"/>
  <c r="L43" i="7"/>
  <c r="M43" i="7"/>
  <c r="N43" i="7"/>
  <c r="L32" i="7"/>
  <c r="L31" i="7"/>
  <c r="M31" i="7"/>
  <c r="L20" i="7"/>
  <c r="L19" i="7"/>
  <c r="M19" i="7"/>
  <c r="N19" i="7" s="1"/>
  <c r="N43" i="15" l="1"/>
  <c r="AC43" i="12"/>
  <c r="N31" i="9"/>
  <c r="N43" i="8"/>
  <c r="AC19" i="7"/>
  <c r="N31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O43" i="17"/>
  <c r="AN43" i="17"/>
  <c r="AK43" i="17"/>
  <c r="AJ43" i="17"/>
  <c r="AG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B27" i="9"/>
  <c r="AA27" i="9"/>
  <c r="AQ41" i="15" l="1"/>
  <c r="AQ18" i="14"/>
  <c r="AC18" i="14"/>
  <c r="AC42" i="9"/>
  <c r="AQ27" i="15"/>
  <c r="AC27" i="15"/>
  <c r="AC29" i="15"/>
  <c r="AC27" i="11"/>
  <c r="AC29" i="11"/>
  <c r="N41" i="17"/>
  <c r="AC41" i="14"/>
  <c r="AR41" i="14" s="1"/>
  <c r="AC28" i="9"/>
  <c r="N40" i="9"/>
  <c r="AQ29" i="9"/>
  <c r="AQ27" i="6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AR42" i="17" s="1"/>
  <c r="N30" i="17"/>
  <c r="AP28" i="17"/>
  <c r="AQ18" i="17"/>
  <c r="N28" i="12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N29" i="14"/>
  <c r="D32" i="14"/>
  <c r="AH32" i="14" s="1"/>
  <c r="AQ30" i="10"/>
  <c r="B32" i="10"/>
  <c r="AF32" i="10" s="1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O31" i="15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6" l="1"/>
  <c r="AR30" i="17"/>
  <c r="AR27" i="11"/>
  <c r="AR41" i="17"/>
  <c r="AR30" i="15"/>
  <c r="AR28" i="15"/>
  <c r="AR42" i="16"/>
  <c r="AR41" i="16"/>
  <c r="AN32" i="15"/>
  <c r="AR15" i="12"/>
  <c r="AR40" i="9"/>
  <c r="AR16" i="9"/>
  <c r="AR30" i="8"/>
  <c r="AR40" i="17"/>
  <c r="AR28" i="10"/>
  <c r="AR28" i="12"/>
  <c r="AR29" i="17"/>
  <c r="AR41" i="15"/>
  <c r="AR39" i="14"/>
  <c r="AR41" i="11"/>
  <c r="AR15" i="11"/>
  <c r="AR17" i="12"/>
  <c r="AR30" i="7"/>
  <c r="AF20" i="4"/>
  <c r="AN32" i="17"/>
  <c r="AR41" i="10"/>
  <c r="AR18" i="12"/>
  <c r="AJ20" i="12"/>
  <c r="AL20" i="12"/>
  <c r="AL44" i="7"/>
  <c r="AR28" i="16"/>
  <c r="AR15" i="16"/>
  <c r="AR27" i="17"/>
  <c r="AR16" i="17"/>
  <c r="AR29" i="14"/>
  <c r="AR30" i="11"/>
  <c r="AC32" i="11"/>
  <c r="AH20" i="11"/>
  <c r="AR16" i="11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C44" i="17"/>
  <c r="AN44" i="17"/>
  <c r="AR30" i="16"/>
  <c r="AL44" i="15"/>
  <c r="AL32" i="17"/>
  <c r="AR30" i="14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F32" i="15"/>
  <c r="AN20" i="15"/>
  <c r="N32" i="14"/>
  <c r="AR17" i="14"/>
  <c r="AR30" i="10"/>
  <c r="AR16" i="12"/>
  <c r="AR17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<sst xmlns="http://schemas.openxmlformats.org/spreadsheetml/2006/main" count="3300" uniqueCount="40">
  <si>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</si>
  <si>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</si>
  <si>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</si>
  <si>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</si>
  <si>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</si>
  <si>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</si>
  <si>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</si>
  <si>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</si>
  <si>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</si>
  <si>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</si>
  <si>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</si>
  <si>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</si>
  <si>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</si>
  <si>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</si>
  <si>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</si>
  <si>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</si>
  <si>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</si>
  <si>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</si>
  <si>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</si>
  <si>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</si>
  <si>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</si>
  <si>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</si>
  <si>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</si>
  <si>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</si>
  <si>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</si>
  <si>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</si>
  <si>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</si>
  <si>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</si>
  <si>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</si>
  <si>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</si>
  <si>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</si>
  <si>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</si>
  <si>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</si>
  <si>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</si>
  <si>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</si>
  <si>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</si>
  <si>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</si>
  <si>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</si>
  <si>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</si>
  <si>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2025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</si>
</sst>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6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6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53285835658" xfId="46" xr:uid="{6BC4B78D-9795-45F9-81D8-1D3A14ABE03C}"/>
    <cellStyle name="style1753285835713" xfId="48" xr:uid="{C7BBF8A2-B08C-4E51-A44C-C71CFC8FD01C}"/>
    <cellStyle name="style1753285835845" xfId="49" xr:uid="{650D4EB8-F256-420E-8CE0-71D83E6BFFF4}"/>
    <cellStyle name="style1753285835890" xfId="51" xr:uid="{9152CCA1-F9B1-4ADC-84EE-A49269264744}"/>
    <cellStyle name="style1753285836017" xfId="52" xr:uid="{87E867CB-26E6-47D0-A272-111F3C878DFA}"/>
    <cellStyle name="style1753285836063" xfId="53" xr:uid="{5349799B-77E1-4CDC-9376-2A503DD33909}"/>
    <cellStyle name="style1753285837820" xfId="47" xr:uid="{AD4AB0C9-3249-49A9-9F73-67DC6D1CF6CD}"/>
    <cellStyle name="style1753285837855" xfId="54" xr:uid="{05451480-92F2-4195-901E-4B495E05AFE1}"/>
    <cellStyle name="style1753285838556" xfId="50" xr:uid="{A5EC35A1-93CB-4D40-9955-41C7885AFCDA}"/>
    <cellStyle name="style1756395224488" xfId="55" xr:uid="{D1081789-07CE-4BEC-8C59-EC0EC8EA4F4F}"/>
    <cellStyle name="style1756395224519" xfId="57" xr:uid="{11A83F1D-BAD2-41AB-B486-09FFFC724A83}"/>
    <cellStyle name="style1756395224571" xfId="61" xr:uid="{501044F4-C572-4AA9-9DD3-7F2119B69A4D}"/>
    <cellStyle name="style1756395224602" xfId="59" xr:uid="{BDB686A1-AB9D-415F-8DEA-5C33589A2703}"/>
    <cellStyle name="style1756395224662" xfId="62" xr:uid="{E9181C3E-B64F-4734-BB48-8D3E196DEC52}"/>
    <cellStyle name="style1756395224693" xfId="63" xr:uid="{FC2008BA-E372-4E99-A0A2-D81649E61817}"/>
    <cellStyle name="style1756395225457" xfId="56" xr:uid="{6058B121-88D3-454F-B04A-7BDFC72F6234}"/>
    <cellStyle name="style1756395225482" xfId="64" xr:uid="{CEB3B066-566D-466F-B72A-8F2E678F560B}"/>
    <cellStyle name="style1756395225742" xfId="60" xr:uid="{8BB0CA3B-BBD0-449C-BBCC-5E77012D5553}"/>
    <cellStyle name="style1756395225831" xfId="58" xr:uid="{6D0B1EB3-8981-4C29-83F7-E6D78ACA09E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17568940</v>
      </c>
      <c r="C15" s="2"/>
      <c r="D15" s="2">
        <v>4512419.9999999991</v>
      </c>
      <c r="E15" s="2"/>
      <c r="F15" s="2">
        <v>3095999.9999999995</v>
      </c>
      <c r="G15" s="2"/>
      <c r="H15" s="2">
        <v>25940280.000000004</v>
      </c>
      <c r="I15" s="2"/>
      <c r="J15" s="2">
        <v>0</v>
      </c>
      <c r="K15" s="2"/>
      <c r="L15" s="1">
        <f t="shared" ref="L15:M18" si="0">B15+D15+F15+H15+J15</f>
        <v>51117640</v>
      </c>
      <c r="M15" s="13">
        <f t="shared" si="0"/>
        <v>0</v>
      </c>
      <c r="N15" s="14">
        <f>L15+M15</f>
        <v>51117640</v>
      </c>
      <c r="P15" s="3" t="s">
        <v>12</v>
      </c>
      <c r="Q15" s="2">
        <v>1778</v>
      </c>
      <c r="R15" s="2">
        <v>0</v>
      </c>
      <c r="S15" s="2">
        <v>2064</v>
      </c>
      <c r="T15" s="2">
        <v>0</v>
      </c>
      <c r="U15" s="2">
        <v>425</v>
      </c>
      <c r="V15" s="2">
        <v>0</v>
      </c>
      <c r="W15" s="2">
        <v>2329</v>
      </c>
      <c r="X15" s="2">
        <v>0</v>
      </c>
      <c r="Y15" s="2">
        <v>80</v>
      </c>
      <c r="Z15" s="2">
        <v>0</v>
      </c>
      <c r="AA15" s="1">
        <f t="shared" ref="AA15:AB18" si="1">Q15+S15+U15+W15+Y15</f>
        <v>6676</v>
      </c>
      <c r="AB15" s="13">
        <f t="shared" si="1"/>
        <v>0</v>
      </c>
      <c r="AC15" s="14">
        <f>AA15+AB15</f>
        <v>6676</v>
      </c>
      <c r="AE15" s="3" t="s">
        <v>12</v>
      </c>
      <c r="AF15" s="2">
        <f t="shared" ref="AF15:AR18" si="2">IFERROR(B15/Q15, "N.A.")</f>
        <v>9881.2935883014616</v>
      </c>
      <c r="AG15" s="2" t="str">
        <f t="shared" si="2"/>
        <v>N.A.</v>
      </c>
      <c r="AH15" s="2">
        <f t="shared" si="2"/>
        <v>2186.2499999999995</v>
      </c>
      <c r="AI15" s="2" t="str">
        <f t="shared" si="2"/>
        <v>N.A.</v>
      </c>
      <c r="AJ15" s="2">
        <f t="shared" si="2"/>
        <v>7284.7058823529405</v>
      </c>
      <c r="AK15" s="2" t="str">
        <f t="shared" si="2"/>
        <v>N.A.</v>
      </c>
      <c r="AL15" s="2">
        <f t="shared" si="2"/>
        <v>11137.947617003007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7656.9263031755545</v>
      </c>
      <c r="AQ15" s="16" t="str">
        <f t="shared" si="2"/>
        <v>N.A.</v>
      </c>
      <c r="AR15" s="14">
        <f t="shared" si="2"/>
        <v>7656.9263031755545</v>
      </c>
    </row>
    <row r="16" spans="1:44" ht="15" customHeight="1" thickBot="1" x14ac:dyDescent="0.3">
      <c r="A16" s="3" t="s">
        <v>13</v>
      </c>
      <c r="B16" s="2">
        <v>799800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799800</v>
      </c>
      <c r="M16" s="13">
        <f t="shared" si="0"/>
        <v>0</v>
      </c>
      <c r="N16" s="14">
        <f>L16+M16</f>
        <v>799800</v>
      </c>
      <c r="P16" s="3" t="s">
        <v>13</v>
      </c>
      <c r="Q16" s="2">
        <v>340</v>
      </c>
      <c r="R16" s="2">
        <v>95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340</v>
      </c>
      <c r="AB16" s="13">
        <f t="shared" si="1"/>
        <v>95</v>
      </c>
      <c r="AC16" s="14">
        <f>AA16+AB16</f>
        <v>435</v>
      </c>
      <c r="AE16" s="3" t="s">
        <v>13</v>
      </c>
      <c r="AF16" s="2">
        <f t="shared" si="2"/>
        <v>2352.3529411764707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2352.3529411764707</v>
      </c>
      <c r="AQ16" s="16">
        <f t="shared" si="2"/>
        <v>0</v>
      </c>
      <c r="AR16" s="14">
        <f t="shared" si="2"/>
        <v>1838.6206896551723</v>
      </c>
    </row>
    <row r="17" spans="1:44" ht="15" customHeight="1" thickBot="1" x14ac:dyDescent="0.3">
      <c r="A17" s="3" t="s">
        <v>14</v>
      </c>
      <c r="B17" s="2">
        <v>11721969.999999994</v>
      </c>
      <c r="C17" s="2">
        <v>53770959.99999997</v>
      </c>
      <c r="D17" s="2">
        <v>17258480</v>
      </c>
      <c r="E17" s="2">
        <v>9339600</v>
      </c>
      <c r="F17" s="2"/>
      <c r="G17" s="2">
        <v>2560000.0000000005</v>
      </c>
      <c r="H17" s="2"/>
      <c r="I17" s="2">
        <v>960000</v>
      </c>
      <c r="J17" s="2">
        <v>0</v>
      </c>
      <c r="K17" s="2"/>
      <c r="L17" s="1">
        <f t="shared" si="0"/>
        <v>28980449.999999993</v>
      </c>
      <c r="M17" s="13">
        <f t="shared" si="0"/>
        <v>66630559.99999997</v>
      </c>
      <c r="N17" s="14">
        <f>L17+M17</f>
        <v>95611009.99999997</v>
      </c>
      <c r="P17" s="3" t="s">
        <v>14</v>
      </c>
      <c r="Q17" s="2">
        <v>4527</v>
      </c>
      <c r="R17" s="2">
        <v>7891</v>
      </c>
      <c r="S17" s="2">
        <v>2544</v>
      </c>
      <c r="T17" s="2">
        <v>362</v>
      </c>
      <c r="U17" s="2">
        <v>0</v>
      </c>
      <c r="V17" s="2">
        <v>1053</v>
      </c>
      <c r="W17" s="2">
        <v>0</v>
      </c>
      <c r="X17" s="2">
        <v>154</v>
      </c>
      <c r="Y17" s="2">
        <v>180</v>
      </c>
      <c r="Z17" s="2">
        <v>0</v>
      </c>
      <c r="AA17" s="1">
        <f t="shared" si="1"/>
        <v>7251</v>
      </c>
      <c r="AB17" s="13">
        <f t="shared" si="1"/>
        <v>9460</v>
      </c>
      <c r="AC17" s="14">
        <f>AA17+AB17</f>
        <v>16711</v>
      </c>
      <c r="AE17" s="3" t="s">
        <v>14</v>
      </c>
      <c r="AF17" s="2">
        <f t="shared" si="2"/>
        <v>2589.3461453501204</v>
      </c>
      <c r="AG17" s="2">
        <f t="shared" si="2"/>
        <v>6814.2136611329324</v>
      </c>
      <c r="AH17" s="2">
        <f t="shared" si="2"/>
        <v>6783.9937106918242</v>
      </c>
      <c r="AI17" s="2">
        <f t="shared" si="2"/>
        <v>25800</v>
      </c>
      <c r="AJ17" s="2" t="str">
        <f t="shared" si="2"/>
        <v>N.A.</v>
      </c>
      <c r="AK17" s="2">
        <f t="shared" si="2"/>
        <v>2431.1490978157649</v>
      </c>
      <c r="AL17" s="2" t="str">
        <f t="shared" si="2"/>
        <v>N.A.</v>
      </c>
      <c r="AM17" s="2">
        <f t="shared" si="2"/>
        <v>6233.7662337662341</v>
      </c>
      <c r="AN17" s="2">
        <f t="shared" si="2"/>
        <v>0</v>
      </c>
      <c r="AO17" s="2" t="str">
        <f t="shared" si="2"/>
        <v>N.A.</v>
      </c>
      <c r="AP17" s="15">
        <f t="shared" si="2"/>
        <v>3996.7521721141902</v>
      </c>
      <c r="AQ17" s="16">
        <f t="shared" si="2"/>
        <v>7043.3995771670161</v>
      </c>
      <c r="AR17" s="14">
        <f t="shared" si="2"/>
        <v>5721.4415654359382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22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v>30090710</v>
      </c>
      <c r="C19" s="2">
        <v>53770959.999999978</v>
      </c>
      <c r="D19" s="2">
        <v>21770900</v>
      </c>
      <c r="E19" s="2">
        <v>9339600</v>
      </c>
      <c r="F19" s="2">
        <v>3095999.9999999995</v>
      </c>
      <c r="G19" s="2">
        <v>2560000.0000000005</v>
      </c>
      <c r="H19" s="2">
        <v>25940280.000000004</v>
      </c>
      <c r="I19" s="2">
        <v>960000</v>
      </c>
      <c r="J19" s="2">
        <v>0</v>
      </c>
      <c r="K19" s="2"/>
      <c r="L19" s="1">
        <f t="shared" ref="L19" si="3">B19+D19+F19+H19+J19</f>
        <v>80897890</v>
      </c>
      <c r="M19" s="13">
        <f t="shared" ref="M19" si="4">C19+E19+G19+I19+K19</f>
        <v>66630559.999999978</v>
      </c>
      <c r="N19" s="22">
        <f>L19+M19</f>
        <v>147528449.99999997</v>
      </c>
      <c r="P19" s="4" t="s">
        <v>16</v>
      </c>
      <c r="Q19" s="2">
        <v>6645</v>
      </c>
      <c r="R19" s="2">
        <v>7986</v>
      </c>
      <c r="S19" s="2">
        <v>4608</v>
      </c>
      <c r="T19" s="2">
        <v>362</v>
      </c>
      <c r="U19" s="2">
        <v>425</v>
      </c>
      <c r="V19" s="2">
        <v>1053</v>
      </c>
      <c r="W19" s="2">
        <v>2329</v>
      </c>
      <c r="X19" s="2">
        <v>154</v>
      </c>
      <c r="Y19" s="2">
        <v>260</v>
      </c>
      <c r="Z19" s="2">
        <v>0</v>
      </c>
      <c r="AA19" s="1">
        <f t="shared" ref="AA19" si="5">Q19+S19+U19+W19+Y19</f>
        <v>14267</v>
      </c>
      <c r="AB19" s="13">
        <f t="shared" ref="AB19" si="6">R19+T19+V19+X19+Z19</f>
        <v>9555</v>
      </c>
      <c r="AC19" s="14">
        <f>AA19+AB19</f>
        <v>23822</v>
      </c>
      <c r="AE19" s="4" t="s">
        <v>16</v>
      </c>
      <c r="AF19" s="2">
        <f t="shared" ref="AF19:AO19" si="7">IFERROR(B19/Q19, "N.A.")</f>
        <v>4528.3235515425131</v>
      </c>
      <c r="AG19" s="2">
        <f t="shared" si="7"/>
        <v>6733.1530177811137</v>
      </c>
      <c r="AH19" s="2">
        <f t="shared" si="7"/>
        <v>4724.5876736111113</v>
      </c>
      <c r="AI19" s="2">
        <f t="shared" si="7"/>
        <v>25800</v>
      </c>
      <c r="AJ19" s="2">
        <f t="shared" si="7"/>
        <v>7284.7058823529405</v>
      </c>
      <c r="AK19" s="2">
        <f t="shared" si="7"/>
        <v>2431.1490978157649</v>
      </c>
      <c r="AL19" s="2">
        <f t="shared" si="7"/>
        <v>11137.947617003007</v>
      </c>
      <c r="AM19" s="2">
        <f t="shared" si="7"/>
        <v>6233.7662337662341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5670.2803672811378</v>
      </c>
      <c r="AQ19" s="16">
        <f t="shared" ref="AQ19" si="9">IFERROR(M19/AB19, "N.A.")</f>
        <v>6973.3710099424361</v>
      </c>
      <c r="AR19" s="14">
        <f t="shared" ref="AR19" si="10">IFERROR(N19/AC19, "N.A.")</f>
        <v>6192.9497943077813</v>
      </c>
    </row>
    <row r="20" spans="1:44" ht="15" customHeight="1" thickBot="1" x14ac:dyDescent="0.3">
      <c r="A20" s="5" t="s">
        <v>0</v>
      </c>
      <c r="B20" s="28">
        <f>B19+C19</f>
        <v>83861669.99999997</v>
      </c>
      <c r="C20" s="30"/>
      <c r="D20" s="28">
        <f>D19+E19</f>
        <v>31110500</v>
      </c>
      <c r="E20" s="30"/>
      <c r="F20" s="28">
        <f>F19+G19</f>
        <v>5656000</v>
      </c>
      <c r="G20" s="30"/>
      <c r="H20" s="28">
        <f>H19+I19</f>
        <v>26900280.000000004</v>
      </c>
      <c r="I20" s="30"/>
      <c r="J20" s="28">
        <f>J19+K19</f>
        <v>0</v>
      </c>
      <c r="K20" s="30"/>
      <c r="L20" s="28">
        <f>L19+M19</f>
        <v>147528449.99999997</v>
      </c>
      <c r="M20" s="29"/>
      <c r="N20" s="23">
        <f>B20+D20+F20+H20+J20</f>
        <v>147528449.99999997</v>
      </c>
      <c r="P20" s="5" t="s">
        <v>0</v>
      </c>
      <c r="Q20" s="28">
        <f>Q19+R19</f>
        <v>14631</v>
      </c>
      <c r="R20" s="30"/>
      <c r="S20" s="28">
        <f>S19+T19</f>
        <v>4970</v>
      </c>
      <c r="T20" s="30"/>
      <c r="U20" s="28">
        <f>U19+V19</f>
        <v>1478</v>
      </c>
      <c r="V20" s="30"/>
      <c r="W20" s="28">
        <f>W19+X19</f>
        <v>2483</v>
      </c>
      <c r="X20" s="30"/>
      <c r="Y20" s="28">
        <f>Y19+Z19</f>
        <v>260</v>
      </c>
      <c r="Z20" s="30"/>
      <c r="AA20" s="28">
        <f>AA19+AB19</f>
        <v>23822</v>
      </c>
      <c r="AB20" s="30"/>
      <c r="AC20" s="24">
        <f>Q20+S20+U20+W20+Y20</f>
        <v>23822</v>
      </c>
      <c r="AE20" s="5" t="s">
        <v>0</v>
      </c>
      <c r="AF20" s="31">
        <f>IFERROR(B20/Q20,"N.A.")</f>
        <v>5731.7797826532687</v>
      </c>
      <c r="AG20" s="32"/>
      <c r="AH20" s="31">
        <f>IFERROR(D20/S20,"N.A.")</f>
        <v>6259.657947686117</v>
      </c>
      <c r="AI20" s="32"/>
      <c r="AJ20" s="31">
        <f>IFERROR(F20/U20,"N.A.")</f>
        <v>3826.7929634641409</v>
      </c>
      <c r="AK20" s="32"/>
      <c r="AL20" s="31">
        <f>IFERROR(H20/W20,"N.A.")</f>
        <v>10833.781715666533</v>
      </c>
      <c r="AM20" s="32"/>
      <c r="AN20" s="31">
        <f>IFERROR(J20/Y20,"N.A.")</f>
        <v>0</v>
      </c>
      <c r="AO20" s="32"/>
      <c r="AP20" s="31">
        <f>IFERROR(L20/AA20,"N.A.")</f>
        <v>6192.9497943077813</v>
      </c>
      <c r="AQ20" s="32"/>
      <c r="AR20" s="17">
        <f>IFERROR(N20/AC20, "N.A.")</f>
        <v>6192.9497943077813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15701020</v>
      </c>
      <c r="C27" s="2"/>
      <c r="D27" s="2">
        <v>3422800</v>
      </c>
      <c r="E27" s="2"/>
      <c r="F27" s="2">
        <v>2064000</v>
      </c>
      <c r="G27" s="2"/>
      <c r="H27" s="2">
        <v>6720999.9999999991</v>
      </c>
      <c r="I27" s="2"/>
      <c r="J27" s="2">
        <v>0</v>
      </c>
      <c r="K27" s="2"/>
      <c r="L27" s="1">
        <f t="shared" ref="L27:M30" si="11">B27+D27+F27+H27+J27</f>
        <v>27908820</v>
      </c>
      <c r="M27" s="13">
        <f t="shared" si="11"/>
        <v>0</v>
      </c>
      <c r="N27" s="14">
        <f>L27+M27</f>
        <v>27908820</v>
      </c>
      <c r="P27" s="3" t="s">
        <v>12</v>
      </c>
      <c r="Q27" s="2">
        <v>1416</v>
      </c>
      <c r="R27" s="2">
        <v>0</v>
      </c>
      <c r="S27" s="2">
        <v>1702</v>
      </c>
      <c r="T27" s="2">
        <v>0</v>
      </c>
      <c r="U27" s="2">
        <v>250</v>
      </c>
      <c r="V27" s="2">
        <v>0</v>
      </c>
      <c r="W27" s="2">
        <v>924</v>
      </c>
      <c r="X27" s="2">
        <v>0</v>
      </c>
      <c r="Y27" s="2">
        <v>80</v>
      </c>
      <c r="Z27" s="2">
        <v>0</v>
      </c>
      <c r="AA27" s="1">
        <f t="shared" ref="AA27:AB30" si="12">Q27+S27+U27+W27+Y27</f>
        <v>4372</v>
      </c>
      <c r="AB27" s="13">
        <f t="shared" si="12"/>
        <v>0</v>
      </c>
      <c r="AC27" s="14">
        <f>AA27+AB27</f>
        <v>4372</v>
      </c>
      <c r="AE27" s="3" t="s">
        <v>12</v>
      </c>
      <c r="AF27" s="2">
        <f t="shared" ref="AF27:AR30" si="13">IFERROR(B27/Q27, "N.A.")</f>
        <v>11088.290960451977</v>
      </c>
      <c r="AG27" s="2" t="str">
        <f t="shared" si="13"/>
        <v>N.A.</v>
      </c>
      <c r="AH27" s="2">
        <f t="shared" si="13"/>
        <v>2011.0458284371327</v>
      </c>
      <c r="AI27" s="2" t="str">
        <f t="shared" si="13"/>
        <v>N.A.</v>
      </c>
      <c r="AJ27" s="2">
        <f t="shared" si="13"/>
        <v>8256</v>
      </c>
      <c r="AK27" s="2" t="str">
        <f t="shared" si="13"/>
        <v>N.A.</v>
      </c>
      <c r="AL27" s="2">
        <f t="shared" si="13"/>
        <v>7273.8095238095229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6383.5361390667886</v>
      </c>
      <c r="AQ27" s="16" t="str">
        <f t="shared" si="13"/>
        <v>N.A.</v>
      </c>
      <c r="AR27" s="14">
        <f t="shared" si="13"/>
        <v>6383.5361390667886</v>
      </c>
    </row>
    <row r="28" spans="1:44" ht="15" customHeight="1" thickBot="1" x14ac:dyDescent="0.3">
      <c r="A28" s="3" t="s">
        <v>13</v>
      </c>
      <c r="B28" s="2"/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95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95</v>
      </c>
      <c r="AC28" s="14">
        <f>AA28+AB28</f>
        <v>95</v>
      </c>
      <c r="AE28" s="3" t="s">
        <v>13</v>
      </c>
      <c r="AF28" s="2" t="str">
        <f t="shared" si="13"/>
        <v>N.A.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>
        <f t="shared" si="13"/>
        <v>0</v>
      </c>
      <c r="AR28" s="14">
        <f t="shared" si="13"/>
        <v>0</v>
      </c>
    </row>
    <row r="29" spans="1:44" ht="15" customHeight="1" thickBot="1" x14ac:dyDescent="0.3">
      <c r="A29" s="3" t="s">
        <v>14</v>
      </c>
      <c r="B29" s="2">
        <v>5326579.9999999981</v>
      </c>
      <c r="C29" s="2">
        <v>40293360</v>
      </c>
      <c r="D29" s="2">
        <v>12468280</v>
      </c>
      <c r="E29" s="2">
        <v>9339600</v>
      </c>
      <c r="F29" s="2"/>
      <c r="G29" s="2">
        <v>0</v>
      </c>
      <c r="H29" s="2"/>
      <c r="I29" s="2">
        <v>0</v>
      </c>
      <c r="J29" s="2">
        <v>0</v>
      </c>
      <c r="K29" s="2"/>
      <c r="L29" s="1">
        <f t="shared" si="11"/>
        <v>17794860</v>
      </c>
      <c r="M29" s="13">
        <f t="shared" si="11"/>
        <v>49632960</v>
      </c>
      <c r="N29" s="14">
        <f>L29+M29</f>
        <v>67427820</v>
      </c>
      <c r="P29" s="3" t="s">
        <v>14</v>
      </c>
      <c r="Q29" s="2">
        <v>2374</v>
      </c>
      <c r="R29" s="2">
        <v>5447</v>
      </c>
      <c r="S29" s="2">
        <v>1426</v>
      </c>
      <c r="T29" s="2">
        <v>362</v>
      </c>
      <c r="U29" s="2">
        <v>0</v>
      </c>
      <c r="V29" s="2">
        <v>894</v>
      </c>
      <c r="W29" s="2">
        <v>0</v>
      </c>
      <c r="X29" s="2">
        <v>90</v>
      </c>
      <c r="Y29" s="2">
        <v>90</v>
      </c>
      <c r="Z29" s="2">
        <v>0</v>
      </c>
      <c r="AA29" s="1">
        <f t="shared" si="12"/>
        <v>3890</v>
      </c>
      <c r="AB29" s="13">
        <f t="shared" si="12"/>
        <v>6793</v>
      </c>
      <c r="AC29" s="14">
        <f>AA29+AB29</f>
        <v>10683</v>
      </c>
      <c r="AE29" s="3" t="s">
        <v>14</v>
      </c>
      <c r="AF29" s="2">
        <f t="shared" si="13"/>
        <v>2243.7152485256943</v>
      </c>
      <c r="AG29" s="2">
        <f t="shared" si="13"/>
        <v>7397.3489994492384</v>
      </c>
      <c r="AH29" s="2">
        <f t="shared" si="13"/>
        <v>8743.5343618513325</v>
      </c>
      <c r="AI29" s="2">
        <f t="shared" si="13"/>
        <v>25800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0</v>
      </c>
      <c r="AN29" s="2">
        <f t="shared" si="13"/>
        <v>0</v>
      </c>
      <c r="AO29" s="2" t="str">
        <f t="shared" si="13"/>
        <v>N.A.</v>
      </c>
      <c r="AP29" s="15">
        <f t="shared" si="13"/>
        <v>4574.5141388174807</v>
      </c>
      <c r="AQ29" s="16">
        <f t="shared" si="13"/>
        <v>7306.4860886206388</v>
      </c>
      <c r="AR29" s="14">
        <f t="shared" si="13"/>
        <v>6311.6933445661334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3">
        <f t="shared" si="12"/>
        <v>0</v>
      </c>
      <c r="AC30" s="22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>
        <v>21027599.999999996</v>
      </c>
      <c r="C31" s="2">
        <v>40293360.000000007</v>
      </c>
      <c r="D31" s="2">
        <v>15891080</v>
      </c>
      <c r="E31" s="2">
        <v>9339600</v>
      </c>
      <c r="F31" s="2">
        <v>2064000</v>
      </c>
      <c r="G31" s="2">
        <v>0</v>
      </c>
      <c r="H31" s="2">
        <v>6720999.9999999991</v>
      </c>
      <c r="I31" s="2">
        <v>0</v>
      </c>
      <c r="J31" s="2">
        <v>0</v>
      </c>
      <c r="K31" s="2"/>
      <c r="L31" s="1">
        <f t="shared" ref="L31" si="14">B31+D31+F31+H31+J31</f>
        <v>45703680</v>
      </c>
      <c r="M31" s="13">
        <f t="shared" ref="M31" si="15">C31+E31+G31+I31+K31</f>
        <v>49632960.000000007</v>
      </c>
      <c r="N31" s="22">
        <f>L31+M31</f>
        <v>95336640</v>
      </c>
      <c r="P31" s="4" t="s">
        <v>16</v>
      </c>
      <c r="Q31" s="2">
        <v>3790</v>
      </c>
      <c r="R31" s="2">
        <v>5542</v>
      </c>
      <c r="S31" s="2">
        <v>3128</v>
      </c>
      <c r="T31" s="2">
        <v>362</v>
      </c>
      <c r="U31" s="2">
        <v>250</v>
      </c>
      <c r="V31" s="2">
        <v>894</v>
      </c>
      <c r="W31" s="2">
        <v>924</v>
      </c>
      <c r="X31" s="2">
        <v>90</v>
      </c>
      <c r="Y31" s="2">
        <v>170</v>
      </c>
      <c r="Z31" s="2">
        <v>0</v>
      </c>
      <c r="AA31" s="1">
        <f t="shared" ref="AA31" si="16">Q31+S31+U31+W31+Y31</f>
        <v>8262</v>
      </c>
      <c r="AB31" s="13">
        <f t="shared" ref="AB31" si="17">R31+T31+V31+X31+Z31</f>
        <v>6888</v>
      </c>
      <c r="AC31" s="14">
        <f>AA31+AB31</f>
        <v>15150</v>
      </c>
      <c r="AE31" s="4" t="s">
        <v>16</v>
      </c>
      <c r="AF31" s="2">
        <f t="shared" ref="AF31:AO31" si="18">IFERROR(B31/Q31, "N.A.")</f>
        <v>5548.179419525065</v>
      </c>
      <c r="AG31" s="2">
        <f t="shared" si="18"/>
        <v>7270.5449296282941</v>
      </c>
      <c r="AH31" s="2">
        <f t="shared" si="18"/>
        <v>5080.2685421994884</v>
      </c>
      <c r="AI31" s="2">
        <f t="shared" si="18"/>
        <v>25800</v>
      </c>
      <c r="AJ31" s="2">
        <f t="shared" si="18"/>
        <v>8256</v>
      </c>
      <c r="AK31" s="2">
        <f t="shared" si="18"/>
        <v>0</v>
      </c>
      <c r="AL31" s="2">
        <f t="shared" si="18"/>
        <v>7273.8095238095229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5531.7937545388522</v>
      </c>
      <c r="AQ31" s="16">
        <f t="shared" ref="AQ31" si="20">IFERROR(M31/AB31, "N.A.")</f>
        <v>7205.7142857142871</v>
      </c>
      <c r="AR31" s="14">
        <f t="shared" ref="AR31" si="21">IFERROR(N31/AC31, "N.A.")</f>
        <v>6292.8475247524757</v>
      </c>
    </row>
    <row r="32" spans="1:44" ht="15" customHeight="1" thickBot="1" x14ac:dyDescent="0.3">
      <c r="A32" s="5" t="s">
        <v>0</v>
      </c>
      <c r="B32" s="28">
        <f>B31+C31</f>
        <v>61320960</v>
      </c>
      <c r="C32" s="30"/>
      <c r="D32" s="28">
        <f>D31+E31</f>
        <v>25230680</v>
      </c>
      <c r="E32" s="30"/>
      <c r="F32" s="28">
        <f>F31+G31</f>
        <v>2064000</v>
      </c>
      <c r="G32" s="30"/>
      <c r="H32" s="28">
        <f>H31+I31</f>
        <v>6720999.9999999991</v>
      </c>
      <c r="I32" s="30"/>
      <c r="J32" s="28">
        <f>J31+K31</f>
        <v>0</v>
      </c>
      <c r="K32" s="30"/>
      <c r="L32" s="28">
        <f>L31+M31</f>
        <v>95336640</v>
      </c>
      <c r="M32" s="29"/>
      <c r="N32" s="23">
        <f>B32+D32+F32+H32+J32</f>
        <v>95336640</v>
      </c>
      <c r="P32" s="5" t="s">
        <v>0</v>
      </c>
      <c r="Q32" s="28">
        <f>Q31+R31</f>
        <v>9332</v>
      </c>
      <c r="R32" s="30"/>
      <c r="S32" s="28">
        <f>S31+T31</f>
        <v>3490</v>
      </c>
      <c r="T32" s="30"/>
      <c r="U32" s="28">
        <f>U31+V31</f>
        <v>1144</v>
      </c>
      <c r="V32" s="30"/>
      <c r="W32" s="28">
        <f>W31+X31</f>
        <v>1014</v>
      </c>
      <c r="X32" s="30"/>
      <c r="Y32" s="28">
        <f>Y31+Z31</f>
        <v>170</v>
      </c>
      <c r="Z32" s="30"/>
      <c r="AA32" s="28">
        <f>AA31+AB31</f>
        <v>15150</v>
      </c>
      <c r="AB32" s="30"/>
      <c r="AC32" s="24">
        <f>Q32+S32+U32+W32+Y32</f>
        <v>15150</v>
      </c>
      <c r="AE32" s="5" t="s">
        <v>0</v>
      </c>
      <c r="AF32" s="31">
        <f>IFERROR(B32/Q32,"N.A.")</f>
        <v>6571.0415773681952</v>
      </c>
      <c r="AG32" s="32"/>
      <c r="AH32" s="31">
        <f>IFERROR(D32/S32,"N.A.")</f>
        <v>7229.4212034383954</v>
      </c>
      <c r="AI32" s="32"/>
      <c r="AJ32" s="31">
        <f>IFERROR(F32/U32,"N.A.")</f>
        <v>1804.1958041958042</v>
      </c>
      <c r="AK32" s="32"/>
      <c r="AL32" s="31">
        <f>IFERROR(H32/W32,"N.A.")</f>
        <v>6628.205128205127</v>
      </c>
      <c r="AM32" s="32"/>
      <c r="AN32" s="31">
        <f>IFERROR(J32/Y32,"N.A.")</f>
        <v>0</v>
      </c>
      <c r="AO32" s="32"/>
      <c r="AP32" s="31">
        <f>IFERROR(L32/AA32,"N.A.")</f>
        <v>6292.8475247524757</v>
      </c>
      <c r="AQ32" s="32"/>
      <c r="AR32" s="17">
        <f>IFERROR(N32/AC32, "N.A.")</f>
        <v>6292.8475247524757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1867920</v>
      </c>
      <c r="C39" s="2"/>
      <c r="D39" s="2">
        <v>1089620</v>
      </c>
      <c r="E39" s="2"/>
      <c r="F39" s="2">
        <v>1032000.0000000001</v>
      </c>
      <c r="G39" s="2"/>
      <c r="H39" s="2">
        <v>19219280.000000004</v>
      </c>
      <c r="I39" s="2"/>
      <c r="J39" s="2"/>
      <c r="K39" s="2"/>
      <c r="L39" s="1">
        <f t="shared" ref="L39:M42" si="22">B39+D39+F39+H39+J39</f>
        <v>23208820.000000004</v>
      </c>
      <c r="M39" s="13">
        <f t="shared" si="22"/>
        <v>0</v>
      </c>
      <c r="N39" s="14">
        <f>L39+M39</f>
        <v>23208820.000000004</v>
      </c>
      <c r="P39" s="3" t="s">
        <v>12</v>
      </c>
      <c r="Q39" s="2">
        <v>362</v>
      </c>
      <c r="R39" s="2">
        <v>0</v>
      </c>
      <c r="S39" s="2">
        <v>362</v>
      </c>
      <c r="T39" s="2">
        <v>0</v>
      </c>
      <c r="U39" s="2">
        <v>175</v>
      </c>
      <c r="V39" s="2">
        <v>0</v>
      </c>
      <c r="W39" s="2">
        <v>1405</v>
      </c>
      <c r="X39" s="2">
        <v>0</v>
      </c>
      <c r="Y39" s="2">
        <v>0</v>
      </c>
      <c r="Z39" s="2">
        <v>0</v>
      </c>
      <c r="AA39" s="1">
        <f t="shared" ref="AA39:AB42" si="23">Q39+S39+U39+W39+Y39</f>
        <v>2304</v>
      </c>
      <c r="AB39" s="13">
        <f t="shared" si="23"/>
        <v>0</v>
      </c>
      <c r="AC39" s="14">
        <f>AA39+AB39</f>
        <v>2304</v>
      </c>
      <c r="AE39" s="3" t="s">
        <v>12</v>
      </c>
      <c r="AF39" s="2">
        <f t="shared" ref="AF39:AR42" si="24">IFERROR(B39/Q39, "N.A.")</f>
        <v>5160</v>
      </c>
      <c r="AG39" s="2" t="str">
        <f t="shared" si="24"/>
        <v>N.A.</v>
      </c>
      <c r="AH39" s="2">
        <f t="shared" si="24"/>
        <v>3010</v>
      </c>
      <c r="AI39" s="2" t="str">
        <f t="shared" si="24"/>
        <v>N.A.</v>
      </c>
      <c r="AJ39" s="2">
        <f t="shared" si="24"/>
        <v>5897.1428571428578</v>
      </c>
      <c r="AK39" s="2" t="str">
        <f t="shared" si="24"/>
        <v>N.A.</v>
      </c>
      <c r="AL39" s="2">
        <f t="shared" si="24"/>
        <v>13679.202846975091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10073.272569444445</v>
      </c>
      <c r="AQ39" s="16" t="str">
        <f t="shared" si="24"/>
        <v>N.A.</v>
      </c>
      <c r="AR39" s="14">
        <f t="shared" si="24"/>
        <v>10073.272569444445</v>
      </c>
    </row>
    <row r="40" spans="1:44" ht="15" customHeight="1" thickBot="1" x14ac:dyDescent="0.3">
      <c r="A40" s="3" t="s">
        <v>13</v>
      </c>
      <c r="B40" s="2">
        <v>799800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799800</v>
      </c>
      <c r="M40" s="13">
        <f t="shared" si="22"/>
        <v>0</v>
      </c>
      <c r="N40" s="14">
        <f>L40+M40</f>
        <v>799800</v>
      </c>
      <c r="P40" s="3" t="s">
        <v>13</v>
      </c>
      <c r="Q40" s="2">
        <v>340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340</v>
      </c>
      <c r="AB40" s="13">
        <f t="shared" si="23"/>
        <v>0</v>
      </c>
      <c r="AC40" s="14">
        <f>AA40+AB40</f>
        <v>340</v>
      </c>
      <c r="AE40" s="3" t="s">
        <v>13</v>
      </c>
      <c r="AF40" s="2">
        <f t="shared" si="24"/>
        <v>2352.3529411764707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2352.3529411764707</v>
      </c>
      <c r="AQ40" s="16" t="str">
        <f t="shared" si="24"/>
        <v>N.A.</v>
      </c>
      <c r="AR40" s="14">
        <f t="shared" si="24"/>
        <v>2352.3529411764707</v>
      </c>
    </row>
    <row r="41" spans="1:44" ht="15" customHeight="1" thickBot="1" x14ac:dyDescent="0.3">
      <c r="A41" s="3" t="s">
        <v>14</v>
      </c>
      <c r="B41" s="2">
        <v>6395390.0000000009</v>
      </c>
      <c r="C41" s="2">
        <v>13477600</v>
      </c>
      <c r="D41" s="2">
        <v>4790200</v>
      </c>
      <c r="E41" s="2"/>
      <c r="F41" s="2"/>
      <c r="G41" s="2">
        <v>2560000.0000000005</v>
      </c>
      <c r="H41" s="2"/>
      <c r="I41" s="2">
        <v>960000</v>
      </c>
      <c r="J41" s="2">
        <v>0</v>
      </c>
      <c r="K41" s="2"/>
      <c r="L41" s="1">
        <f t="shared" si="22"/>
        <v>11185590</v>
      </c>
      <c r="M41" s="13">
        <f t="shared" si="22"/>
        <v>16997600</v>
      </c>
      <c r="N41" s="14">
        <f>L41+M41</f>
        <v>28183190</v>
      </c>
      <c r="P41" s="3" t="s">
        <v>14</v>
      </c>
      <c r="Q41" s="2">
        <v>2153</v>
      </c>
      <c r="R41" s="2">
        <v>2444</v>
      </c>
      <c r="S41" s="2">
        <v>1118</v>
      </c>
      <c r="T41" s="2">
        <v>0</v>
      </c>
      <c r="U41" s="2">
        <v>0</v>
      </c>
      <c r="V41" s="2">
        <v>159</v>
      </c>
      <c r="W41" s="2">
        <v>0</v>
      </c>
      <c r="X41" s="2">
        <v>64</v>
      </c>
      <c r="Y41" s="2">
        <v>90</v>
      </c>
      <c r="Z41" s="2">
        <v>0</v>
      </c>
      <c r="AA41" s="1">
        <f t="shared" si="23"/>
        <v>3361</v>
      </c>
      <c r="AB41" s="13">
        <f t="shared" si="23"/>
        <v>2667</v>
      </c>
      <c r="AC41" s="14">
        <f>AA41+AB41</f>
        <v>6028</v>
      </c>
      <c r="AE41" s="3" t="s">
        <v>14</v>
      </c>
      <c r="AF41" s="2">
        <f t="shared" si="24"/>
        <v>2970.4551788202511</v>
      </c>
      <c r="AG41" s="2">
        <f t="shared" si="24"/>
        <v>5514.5662847790509</v>
      </c>
      <c r="AH41" s="2">
        <f t="shared" si="24"/>
        <v>4284.6153846153848</v>
      </c>
      <c r="AI41" s="2" t="str">
        <f t="shared" si="24"/>
        <v>N.A.</v>
      </c>
      <c r="AJ41" s="2" t="str">
        <f t="shared" si="24"/>
        <v>N.A.</v>
      </c>
      <c r="AK41" s="2">
        <f t="shared" si="24"/>
        <v>16100.628930817613</v>
      </c>
      <c r="AL41" s="2" t="str">
        <f t="shared" si="24"/>
        <v>N.A.</v>
      </c>
      <c r="AM41" s="2">
        <f t="shared" si="24"/>
        <v>15000</v>
      </c>
      <c r="AN41" s="2">
        <f t="shared" si="24"/>
        <v>0</v>
      </c>
      <c r="AO41" s="2" t="str">
        <f t="shared" si="24"/>
        <v>N.A.</v>
      </c>
      <c r="AP41" s="15">
        <f t="shared" si="24"/>
        <v>3328.0541505504316</v>
      </c>
      <c r="AQ41" s="16">
        <f t="shared" si="24"/>
        <v>6373.3033370828643</v>
      </c>
      <c r="AR41" s="14">
        <f t="shared" si="24"/>
        <v>4675.3798938287991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9063110.0000000019</v>
      </c>
      <c r="C43" s="2">
        <v>13477600</v>
      </c>
      <c r="D43" s="2">
        <v>5879820.0000000009</v>
      </c>
      <c r="E43" s="2"/>
      <c r="F43" s="2">
        <v>1032000.0000000001</v>
      </c>
      <c r="G43" s="2">
        <v>2560000.0000000005</v>
      </c>
      <c r="H43" s="2">
        <v>19219280.000000004</v>
      </c>
      <c r="I43" s="2">
        <v>960000</v>
      </c>
      <c r="J43" s="2">
        <v>0</v>
      </c>
      <c r="K43" s="2"/>
      <c r="L43" s="1">
        <f t="shared" ref="L43" si="25">B43+D43+F43+H43+J43</f>
        <v>35194210.000000007</v>
      </c>
      <c r="M43" s="13">
        <f t="shared" ref="M43" si="26">C43+E43+G43+I43+K43</f>
        <v>16997600</v>
      </c>
      <c r="N43" s="22">
        <f>L43+M43</f>
        <v>52191810.000000007</v>
      </c>
      <c r="P43" s="4" t="s">
        <v>16</v>
      </c>
      <c r="Q43" s="2">
        <v>2855</v>
      </c>
      <c r="R43" s="2">
        <v>2444</v>
      </c>
      <c r="S43" s="2">
        <v>1480</v>
      </c>
      <c r="T43" s="2">
        <v>0</v>
      </c>
      <c r="U43" s="2">
        <v>175</v>
      </c>
      <c r="V43" s="2">
        <v>159</v>
      </c>
      <c r="W43" s="2">
        <v>1405</v>
      </c>
      <c r="X43" s="2">
        <v>64</v>
      </c>
      <c r="Y43" s="2">
        <v>90</v>
      </c>
      <c r="Z43" s="2">
        <v>0</v>
      </c>
      <c r="AA43" s="1">
        <f t="shared" ref="AA43" si="27">Q43+S43+U43+W43+Y43</f>
        <v>6005</v>
      </c>
      <c r="AB43" s="13">
        <f t="shared" ref="AB43" si="28">R43+T43+V43+X43+Z43</f>
        <v>2667</v>
      </c>
      <c r="AC43" s="22">
        <f>AA43+AB43</f>
        <v>8672</v>
      </c>
      <c r="AE43" s="4" t="s">
        <v>16</v>
      </c>
      <c r="AF43" s="2">
        <f t="shared" ref="AF43:AO43" si="29">IFERROR(B43/Q43, "N.A.")</f>
        <v>3174.4693520140113</v>
      </c>
      <c r="AG43" s="2">
        <f t="shared" si="29"/>
        <v>5514.5662847790509</v>
      </c>
      <c r="AH43" s="2">
        <f t="shared" si="29"/>
        <v>3972.8513513513522</v>
      </c>
      <c r="AI43" s="2" t="str">
        <f t="shared" si="29"/>
        <v>N.A.</v>
      </c>
      <c r="AJ43" s="2">
        <f t="shared" si="29"/>
        <v>5897.1428571428578</v>
      </c>
      <c r="AK43" s="2">
        <f t="shared" si="29"/>
        <v>16100.628930817613</v>
      </c>
      <c r="AL43" s="2">
        <f t="shared" si="29"/>
        <v>13679.202846975091</v>
      </c>
      <c r="AM43" s="2">
        <f t="shared" si="29"/>
        <v>15000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5860.8176519567041</v>
      </c>
      <c r="AQ43" s="16">
        <f t="shared" ref="AQ43" si="31">IFERROR(M43/AB43, "N.A.")</f>
        <v>6373.3033370828643</v>
      </c>
      <c r="AR43" s="14">
        <f t="shared" ref="AR43" si="32">IFERROR(N43/AC43, "N.A.")</f>
        <v>6018.4282749077502</v>
      </c>
    </row>
    <row r="44" spans="1:44" ht="15" customHeight="1" thickBot="1" x14ac:dyDescent="0.3">
      <c r="A44" s="5" t="s">
        <v>0</v>
      </c>
      <c r="B44" s="28">
        <f>B43+C43</f>
        <v>22540710</v>
      </c>
      <c r="C44" s="30"/>
      <c r="D44" s="28">
        <f>D43+E43</f>
        <v>5879820.0000000009</v>
      </c>
      <c r="E44" s="30"/>
      <c r="F44" s="28">
        <f>F43+G43</f>
        <v>3592000.0000000005</v>
      </c>
      <c r="G44" s="30"/>
      <c r="H44" s="28">
        <f>H43+I43</f>
        <v>20179280.000000004</v>
      </c>
      <c r="I44" s="30"/>
      <c r="J44" s="28">
        <f>J43+K43</f>
        <v>0</v>
      </c>
      <c r="K44" s="30"/>
      <c r="L44" s="28">
        <f>L43+M43</f>
        <v>52191810.000000007</v>
      </c>
      <c r="M44" s="29"/>
      <c r="N44" s="23">
        <f>B44+D44+F44+H44+J44</f>
        <v>52191810</v>
      </c>
      <c r="P44" s="5" t="s">
        <v>0</v>
      </c>
      <c r="Q44" s="28">
        <f>Q43+R43</f>
        <v>5299</v>
      </c>
      <c r="R44" s="30"/>
      <c r="S44" s="28">
        <f>S43+T43</f>
        <v>1480</v>
      </c>
      <c r="T44" s="30"/>
      <c r="U44" s="28">
        <f>U43+V43</f>
        <v>334</v>
      </c>
      <c r="V44" s="30"/>
      <c r="W44" s="28">
        <f>W43+X43</f>
        <v>1469</v>
      </c>
      <c r="X44" s="30"/>
      <c r="Y44" s="28">
        <f>Y43+Z43</f>
        <v>90</v>
      </c>
      <c r="Z44" s="30"/>
      <c r="AA44" s="28">
        <f>AA43+AB43</f>
        <v>8672</v>
      </c>
      <c r="AB44" s="29"/>
      <c r="AC44" s="23">
        <f>Q44+S44+U44+W44+Y44</f>
        <v>8672</v>
      </c>
      <c r="AE44" s="5" t="s">
        <v>0</v>
      </c>
      <c r="AF44" s="31">
        <f>IFERROR(B44/Q44,"N.A.")</f>
        <v>4253.7667484431022</v>
      </c>
      <c r="AG44" s="32"/>
      <c r="AH44" s="31">
        <f>IFERROR(D44/S44,"N.A.")</f>
        <v>3972.8513513513522</v>
      </c>
      <c r="AI44" s="32"/>
      <c r="AJ44" s="31">
        <f>IFERROR(F44/U44,"N.A.")</f>
        <v>10754.491017964074</v>
      </c>
      <c r="AK44" s="32"/>
      <c r="AL44" s="31">
        <f>IFERROR(H44/W44,"N.A.")</f>
        <v>13736.746085772636</v>
      </c>
      <c r="AM44" s="32"/>
      <c r="AN44" s="31">
        <f>IFERROR(J44/Y44,"N.A.")</f>
        <v>0</v>
      </c>
      <c r="AO44" s="32"/>
      <c r="AP44" s="31">
        <f>IFERROR(L44/AA44,"N.A.")</f>
        <v>6018.4282749077502</v>
      </c>
      <c r="AQ44" s="32"/>
      <c r="AR44" s="17">
        <f>IFERROR(N44/AC44, "N.A.")</f>
        <v>6018.4282749077493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12864635.999999998</v>
      </c>
      <c r="C15" s="2"/>
      <c r="D15" s="2">
        <v>323360</v>
      </c>
      <c r="E15" s="2"/>
      <c r="F15" s="2">
        <v>1290000</v>
      </c>
      <c r="G15" s="2"/>
      <c r="H15" s="2">
        <v>17962699.999999996</v>
      </c>
      <c r="I15" s="2"/>
      <c r="J15" s="2">
        <v>0</v>
      </c>
      <c r="K15" s="2"/>
      <c r="L15" s="1">
        <f t="shared" ref="L15:M18" si="0">B15+D15+F15+H15+J15</f>
        <v>32440695.999999993</v>
      </c>
      <c r="M15" s="13">
        <f t="shared" si="0"/>
        <v>0</v>
      </c>
      <c r="N15" s="14">
        <f>L15+M15</f>
        <v>32440695.999999993</v>
      </c>
      <c r="P15" s="3" t="s">
        <v>12</v>
      </c>
      <c r="Q15" s="2">
        <v>1804</v>
      </c>
      <c r="R15" s="2">
        <v>0</v>
      </c>
      <c r="S15" s="2">
        <v>188</v>
      </c>
      <c r="T15" s="2">
        <v>0</v>
      </c>
      <c r="U15" s="2">
        <v>200</v>
      </c>
      <c r="V15" s="2">
        <v>0</v>
      </c>
      <c r="W15" s="2">
        <v>3018</v>
      </c>
      <c r="X15" s="2">
        <v>0</v>
      </c>
      <c r="Y15" s="2">
        <v>200</v>
      </c>
      <c r="Z15" s="2">
        <v>0</v>
      </c>
      <c r="AA15" s="1">
        <f t="shared" ref="AA15:AB18" si="1">Q15+S15+U15+W15+Y15</f>
        <v>5410</v>
      </c>
      <c r="AB15" s="13">
        <f t="shared" si="1"/>
        <v>0</v>
      </c>
      <c r="AC15" s="14">
        <f>AA15+AB15</f>
        <v>5410</v>
      </c>
      <c r="AE15" s="3" t="s">
        <v>12</v>
      </c>
      <c r="AF15" s="2">
        <f t="shared" ref="AF15:AR18" si="2">IFERROR(B15/Q15, "N.A.")</f>
        <v>7131.1729490022162</v>
      </c>
      <c r="AG15" s="2" t="str">
        <f t="shared" si="2"/>
        <v>N.A.</v>
      </c>
      <c r="AH15" s="2">
        <f t="shared" si="2"/>
        <v>1720</v>
      </c>
      <c r="AI15" s="2" t="str">
        <f t="shared" si="2"/>
        <v>N.A.</v>
      </c>
      <c r="AJ15" s="2">
        <f t="shared" si="2"/>
        <v>6450</v>
      </c>
      <c r="AK15" s="2" t="str">
        <f t="shared" si="2"/>
        <v>N.A.</v>
      </c>
      <c r="AL15" s="2">
        <f t="shared" si="2"/>
        <v>5951.8555334658704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5996.4317929759691</v>
      </c>
      <c r="AQ15" s="16" t="str">
        <f t="shared" si="2"/>
        <v>N.A.</v>
      </c>
      <c r="AR15" s="14">
        <f t="shared" si="2"/>
        <v>5996.4317929759691</v>
      </c>
    </row>
    <row r="16" spans="1:44" ht="15" customHeight="1" thickBot="1" x14ac:dyDescent="0.3">
      <c r="A16" s="3" t="s">
        <v>13</v>
      </c>
      <c r="B16" s="2">
        <v>1672700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1672700</v>
      </c>
      <c r="M16" s="13">
        <f t="shared" si="0"/>
        <v>0</v>
      </c>
      <c r="N16" s="14">
        <f>L16+M16</f>
        <v>1672700</v>
      </c>
      <c r="P16" s="3" t="s">
        <v>13</v>
      </c>
      <c r="Q16" s="2">
        <v>388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388</v>
      </c>
      <c r="AB16" s="13">
        <f t="shared" si="1"/>
        <v>0</v>
      </c>
      <c r="AC16" s="14">
        <f>AA16+AB16</f>
        <v>388</v>
      </c>
      <c r="AE16" s="3" t="s">
        <v>13</v>
      </c>
      <c r="AF16" s="2">
        <f t="shared" si="2"/>
        <v>4311.0824742268042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4311.0824742268042</v>
      </c>
      <c r="AQ16" s="16" t="str">
        <f t="shared" si="2"/>
        <v>N.A.</v>
      </c>
      <c r="AR16" s="14">
        <f t="shared" si="2"/>
        <v>4311.0824742268042</v>
      </c>
    </row>
    <row r="17" spans="1:44" ht="15" customHeight="1" thickBot="1" x14ac:dyDescent="0.3">
      <c r="A17" s="3" t="s">
        <v>14</v>
      </c>
      <c r="B17" s="2">
        <v>18306090</v>
      </c>
      <c r="C17" s="2">
        <v>15216500</v>
      </c>
      <c r="D17" s="2">
        <v>0</v>
      </c>
      <c r="E17" s="2"/>
      <c r="F17" s="2"/>
      <c r="G17" s="2">
        <v>1682160</v>
      </c>
      <c r="H17" s="2"/>
      <c r="I17" s="2">
        <v>1616800</v>
      </c>
      <c r="J17" s="2">
        <v>0</v>
      </c>
      <c r="K17" s="2"/>
      <c r="L17" s="1">
        <f t="shared" si="0"/>
        <v>18306090</v>
      </c>
      <c r="M17" s="13">
        <f t="shared" si="0"/>
        <v>18515460</v>
      </c>
      <c r="N17" s="14">
        <f>L17+M17</f>
        <v>36821550</v>
      </c>
      <c r="P17" s="3" t="s">
        <v>14</v>
      </c>
      <c r="Q17" s="2">
        <v>2781</v>
      </c>
      <c r="R17" s="2">
        <v>1780</v>
      </c>
      <c r="S17" s="2">
        <v>163</v>
      </c>
      <c r="T17" s="2">
        <v>0</v>
      </c>
      <c r="U17" s="2">
        <v>0</v>
      </c>
      <c r="V17" s="2">
        <v>326</v>
      </c>
      <c r="W17" s="2">
        <v>0</v>
      </c>
      <c r="X17" s="2">
        <v>288</v>
      </c>
      <c r="Y17" s="2">
        <v>188</v>
      </c>
      <c r="Z17" s="2">
        <v>0</v>
      </c>
      <c r="AA17" s="1">
        <f t="shared" si="1"/>
        <v>3132</v>
      </c>
      <c r="AB17" s="13">
        <f t="shared" si="1"/>
        <v>2394</v>
      </c>
      <c r="AC17" s="14">
        <f>AA17+AB17</f>
        <v>5526</v>
      </c>
      <c r="AE17" s="3" t="s">
        <v>14</v>
      </c>
      <c r="AF17" s="2">
        <f t="shared" si="2"/>
        <v>6582.5566343042074</v>
      </c>
      <c r="AG17" s="2">
        <f t="shared" si="2"/>
        <v>8548.5955056179773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5160</v>
      </c>
      <c r="AL17" s="2" t="str">
        <f t="shared" si="2"/>
        <v>N.A.</v>
      </c>
      <c r="AM17" s="2">
        <f t="shared" si="2"/>
        <v>5613.8888888888887</v>
      </c>
      <c r="AN17" s="2">
        <f t="shared" si="2"/>
        <v>0</v>
      </c>
      <c r="AO17" s="2" t="str">
        <f t="shared" si="2"/>
        <v>N.A.</v>
      </c>
      <c r="AP17" s="15">
        <f t="shared" si="2"/>
        <v>5844.85632183908</v>
      </c>
      <c r="AQ17" s="16">
        <f t="shared" si="2"/>
        <v>7734.1102756892233</v>
      </c>
      <c r="AR17" s="14">
        <f t="shared" si="2"/>
        <v>6663.327904451683</v>
      </c>
    </row>
    <row r="18" spans="1:44" ht="15" customHeight="1" thickBot="1" x14ac:dyDescent="0.3">
      <c r="A18" s="3" t="s">
        <v>15</v>
      </c>
      <c r="B18" s="2">
        <v>8839300</v>
      </c>
      <c r="C18" s="2"/>
      <c r="D18" s="2">
        <v>2109580</v>
      </c>
      <c r="E18" s="2"/>
      <c r="F18" s="2"/>
      <c r="G18" s="2">
        <v>3353404</v>
      </c>
      <c r="H18" s="2">
        <v>3996888.0000000005</v>
      </c>
      <c r="I18" s="2"/>
      <c r="J18" s="2">
        <v>0</v>
      </c>
      <c r="K18" s="2"/>
      <c r="L18" s="1">
        <f t="shared" si="0"/>
        <v>14945768</v>
      </c>
      <c r="M18" s="13">
        <f t="shared" si="0"/>
        <v>3353404</v>
      </c>
      <c r="N18" s="14">
        <f>L18+M18</f>
        <v>18299172</v>
      </c>
      <c r="P18" s="3" t="s">
        <v>15</v>
      </c>
      <c r="Q18" s="2">
        <v>1152</v>
      </c>
      <c r="R18" s="2">
        <v>0</v>
      </c>
      <c r="S18" s="2">
        <v>488</v>
      </c>
      <c r="T18" s="2">
        <v>0</v>
      </c>
      <c r="U18" s="2">
        <v>0</v>
      </c>
      <c r="V18" s="2">
        <v>576</v>
      </c>
      <c r="W18" s="2">
        <v>2879</v>
      </c>
      <c r="X18" s="2">
        <v>0</v>
      </c>
      <c r="Y18" s="2">
        <v>776</v>
      </c>
      <c r="Z18" s="2">
        <v>0</v>
      </c>
      <c r="AA18" s="1">
        <f t="shared" si="1"/>
        <v>5295</v>
      </c>
      <c r="AB18" s="13">
        <f t="shared" si="1"/>
        <v>576</v>
      </c>
      <c r="AC18" s="22">
        <f>AA18+AB18</f>
        <v>5871</v>
      </c>
      <c r="AE18" s="3" t="s">
        <v>15</v>
      </c>
      <c r="AF18" s="2">
        <f t="shared" si="2"/>
        <v>7673.0034722222226</v>
      </c>
      <c r="AG18" s="2" t="str">
        <f t="shared" si="2"/>
        <v>N.A.</v>
      </c>
      <c r="AH18" s="2">
        <f t="shared" si="2"/>
        <v>4322.9098360655735</v>
      </c>
      <c r="AI18" s="2" t="str">
        <f t="shared" si="2"/>
        <v>N.A.</v>
      </c>
      <c r="AJ18" s="2" t="str">
        <f t="shared" si="2"/>
        <v>N.A.</v>
      </c>
      <c r="AK18" s="2">
        <f t="shared" si="2"/>
        <v>5821.8819444444443</v>
      </c>
      <c r="AL18" s="2">
        <f t="shared" si="2"/>
        <v>1388.290378603682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2822.6190745986778</v>
      </c>
      <c r="AQ18" s="16">
        <f t="shared" si="2"/>
        <v>5821.8819444444443</v>
      </c>
      <c r="AR18" s="14">
        <f t="shared" si="2"/>
        <v>3116.8748083801738</v>
      </c>
    </row>
    <row r="19" spans="1:44" ht="15" customHeight="1" thickBot="1" x14ac:dyDescent="0.3">
      <c r="A19" s="4" t="s">
        <v>16</v>
      </c>
      <c r="B19" s="2">
        <v>41682726.000000007</v>
      </c>
      <c r="C19" s="2">
        <v>15216500</v>
      </c>
      <c r="D19" s="2">
        <v>2432940</v>
      </c>
      <c r="E19" s="2"/>
      <c r="F19" s="2">
        <v>1290000</v>
      </c>
      <c r="G19" s="2">
        <v>5035564</v>
      </c>
      <c r="H19" s="2">
        <v>21959587.999999996</v>
      </c>
      <c r="I19" s="2">
        <v>1616800</v>
      </c>
      <c r="J19" s="2">
        <v>0</v>
      </c>
      <c r="K19" s="2"/>
      <c r="L19" s="1">
        <f t="shared" ref="L19" si="3">B19+D19+F19+H19+J19</f>
        <v>67365254</v>
      </c>
      <c r="M19" s="13">
        <f t="shared" ref="M19" si="4">C19+E19+G19+I19+K19</f>
        <v>21868864</v>
      </c>
      <c r="N19" s="22">
        <f>L19+M19</f>
        <v>89234118</v>
      </c>
      <c r="P19" s="4" t="s">
        <v>16</v>
      </c>
      <c r="Q19" s="2">
        <v>6125</v>
      </c>
      <c r="R19" s="2">
        <v>1780</v>
      </c>
      <c r="S19" s="2">
        <v>839</v>
      </c>
      <c r="T19" s="2">
        <v>0</v>
      </c>
      <c r="U19" s="2">
        <v>200</v>
      </c>
      <c r="V19" s="2">
        <v>902</v>
      </c>
      <c r="W19" s="2">
        <v>5897</v>
      </c>
      <c r="X19" s="2">
        <v>288</v>
      </c>
      <c r="Y19" s="2">
        <v>1164</v>
      </c>
      <c r="Z19" s="2">
        <v>0</v>
      </c>
      <c r="AA19" s="1">
        <f t="shared" ref="AA19" si="5">Q19+S19+U19+W19+Y19</f>
        <v>14225</v>
      </c>
      <c r="AB19" s="13">
        <f t="shared" ref="AB19" si="6">R19+T19+V19+X19+Z19</f>
        <v>2970</v>
      </c>
      <c r="AC19" s="14">
        <f>AA19+AB19</f>
        <v>17195</v>
      </c>
      <c r="AE19" s="4" t="s">
        <v>16</v>
      </c>
      <c r="AF19" s="2">
        <f t="shared" ref="AF19:AO19" si="7">IFERROR(B19/Q19, "N.A.")</f>
        <v>6805.3430204081642</v>
      </c>
      <c r="AG19" s="2">
        <f t="shared" si="7"/>
        <v>8548.5955056179773</v>
      </c>
      <c r="AH19" s="2">
        <f t="shared" si="7"/>
        <v>2899.8092967818834</v>
      </c>
      <c r="AI19" s="2" t="str">
        <f t="shared" si="7"/>
        <v>N.A.</v>
      </c>
      <c r="AJ19" s="2">
        <f t="shared" si="7"/>
        <v>6450</v>
      </c>
      <c r="AK19" s="2">
        <f t="shared" si="7"/>
        <v>5582.6651884700668</v>
      </c>
      <c r="AL19" s="2">
        <f t="shared" si="7"/>
        <v>3723.8575546888242</v>
      </c>
      <c r="AM19" s="2">
        <f t="shared" si="7"/>
        <v>5613.8888888888887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4735.6944815465731</v>
      </c>
      <c r="AQ19" s="16">
        <f t="shared" ref="AQ19" si="9">IFERROR(M19/AB19, "N.A.")</f>
        <v>7363.2538720538723</v>
      </c>
      <c r="AR19" s="14">
        <f t="shared" ref="AR19" si="10">IFERROR(N19/AC19, "N.A.")</f>
        <v>5189.5387031113696</v>
      </c>
    </row>
    <row r="20" spans="1:44" ht="15" customHeight="1" thickBot="1" x14ac:dyDescent="0.3">
      <c r="A20" s="5" t="s">
        <v>0</v>
      </c>
      <c r="B20" s="28">
        <f>B19+C19</f>
        <v>56899226.000000007</v>
      </c>
      <c r="C20" s="30"/>
      <c r="D20" s="28">
        <f>D19+E19</f>
        <v>2432940</v>
      </c>
      <c r="E20" s="30"/>
      <c r="F20" s="28">
        <f>F19+G19</f>
        <v>6325564</v>
      </c>
      <c r="G20" s="30"/>
      <c r="H20" s="28">
        <f>H19+I19</f>
        <v>23576387.999999996</v>
      </c>
      <c r="I20" s="30"/>
      <c r="J20" s="28">
        <f>J19+K19</f>
        <v>0</v>
      </c>
      <c r="K20" s="30"/>
      <c r="L20" s="28">
        <f>L19+M19</f>
        <v>89234118</v>
      </c>
      <c r="M20" s="29"/>
      <c r="N20" s="23">
        <f>B20+D20+F20+H20+J20</f>
        <v>89234118</v>
      </c>
      <c r="P20" s="5" t="s">
        <v>0</v>
      </c>
      <c r="Q20" s="28">
        <f>Q19+R19</f>
        <v>7905</v>
      </c>
      <c r="R20" s="30"/>
      <c r="S20" s="28">
        <f>S19+T19</f>
        <v>839</v>
      </c>
      <c r="T20" s="30"/>
      <c r="U20" s="28">
        <f>U19+V19</f>
        <v>1102</v>
      </c>
      <c r="V20" s="30"/>
      <c r="W20" s="28">
        <f>W19+X19</f>
        <v>6185</v>
      </c>
      <c r="X20" s="30"/>
      <c r="Y20" s="28">
        <f>Y19+Z19</f>
        <v>1164</v>
      </c>
      <c r="Z20" s="30"/>
      <c r="AA20" s="28">
        <f>AA19+AB19</f>
        <v>17195</v>
      </c>
      <c r="AB20" s="30"/>
      <c r="AC20" s="24">
        <f>Q20+S20+U20+W20+Y20</f>
        <v>17195</v>
      </c>
      <c r="AE20" s="5" t="s">
        <v>0</v>
      </c>
      <c r="AF20" s="31">
        <f>IFERROR(B20/Q20,"N.A.")</f>
        <v>7197.8780518659087</v>
      </c>
      <c r="AG20" s="32"/>
      <c r="AH20" s="31">
        <f>IFERROR(D20/S20,"N.A.")</f>
        <v>2899.8092967818834</v>
      </c>
      <c r="AI20" s="32"/>
      <c r="AJ20" s="31">
        <f>IFERROR(F20/U20,"N.A.")</f>
        <v>5740.0762250453718</v>
      </c>
      <c r="AK20" s="32"/>
      <c r="AL20" s="31">
        <f>IFERROR(H20/W20,"N.A.")</f>
        <v>3811.8654810024245</v>
      </c>
      <c r="AM20" s="32"/>
      <c r="AN20" s="31">
        <f>IFERROR(J20/Y20,"N.A.")</f>
        <v>0</v>
      </c>
      <c r="AO20" s="32"/>
      <c r="AP20" s="31">
        <f>IFERROR(L20/AA20,"N.A.")</f>
        <v>5189.5387031113696</v>
      </c>
      <c r="AQ20" s="32"/>
      <c r="AR20" s="17">
        <f>IFERROR(N20/AC20, "N.A.")</f>
        <v>5189.5387031113696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8146436</v>
      </c>
      <c r="C27" s="2"/>
      <c r="D27" s="2">
        <v>323360</v>
      </c>
      <c r="E27" s="2"/>
      <c r="F27" s="2">
        <v>1290000</v>
      </c>
      <c r="G27" s="2"/>
      <c r="H27" s="2">
        <v>11269190</v>
      </c>
      <c r="I27" s="2"/>
      <c r="J27" s="2"/>
      <c r="K27" s="2"/>
      <c r="L27" s="1">
        <f t="shared" ref="L27:M30" si="11">B27+D27+F27+H27+J27</f>
        <v>21028986</v>
      </c>
      <c r="M27" s="13">
        <f t="shared" si="11"/>
        <v>0</v>
      </c>
      <c r="N27" s="14">
        <f>L27+M27</f>
        <v>21028986</v>
      </c>
      <c r="P27" s="3" t="s">
        <v>12</v>
      </c>
      <c r="Q27" s="2">
        <v>840</v>
      </c>
      <c r="R27" s="2">
        <v>0</v>
      </c>
      <c r="S27" s="2">
        <v>188</v>
      </c>
      <c r="T27" s="2">
        <v>0</v>
      </c>
      <c r="U27" s="2">
        <v>200</v>
      </c>
      <c r="V27" s="2">
        <v>0</v>
      </c>
      <c r="W27" s="2">
        <v>914</v>
      </c>
      <c r="X27" s="2">
        <v>0</v>
      </c>
      <c r="Y27" s="2">
        <v>0</v>
      </c>
      <c r="Z27" s="2">
        <v>0</v>
      </c>
      <c r="AA27" s="1">
        <f t="shared" ref="AA27:AB30" si="12">Q27+S27+U27+W27+Y27</f>
        <v>2142</v>
      </c>
      <c r="AB27" s="13">
        <f t="shared" si="12"/>
        <v>0</v>
      </c>
      <c r="AC27" s="14">
        <f>AA27+AB27</f>
        <v>2142</v>
      </c>
      <c r="AE27" s="3" t="s">
        <v>12</v>
      </c>
      <c r="AF27" s="2">
        <f t="shared" ref="AF27:AR30" si="13">IFERROR(B27/Q27, "N.A.")</f>
        <v>9698.138095238095</v>
      </c>
      <c r="AG27" s="2" t="str">
        <f t="shared" si="13"/>
        <v>N.A.</v>
      </c>
      <c r="AH27" s="2">
        <f t="shared" si="13"/>
        <v>1720</v>
      </c>
      <c r="AI27" s="2" t="str">
        <f t="shared" si="13"/>
        <v>N.A.</v>
      </c>
      <c r="AJ27" s="2">
        <f t="shared" si="13"/>
        <v>6450</v>
      </c>
      <c r="AK27" s="2" t="str">
        <f t="shared" si="13"/>
        <v>N.A.</v>
      </c>
      <c r="AL27" s="2">
        <f t="shared" si="13"/>
        <v>12329.529540481401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9817.4537815126059</v>
      </c>
      <c r="AQ27" s="16" t="str">
        <f t="shared" si="13"/>
        <v>N.A.</v>
      </c>
      <c r="AR27" s="14">
        <f t="shared" si="13"/>
        <v>9817.4537815126059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11947250</v>
      </c>
      <c r="C29" s="2">
        <v>9792500</v>
      </c>
      <c r="D29" s="2">
        <v>0</v>
      </c>
      <c r="E29" s="2"/>
      <c r="F29" s="2"/>
      <c r="G29" s="2">
        <v>1682160</v>
      </c>
      <c r="H29" s="2"/>
      <c r="I29" s="2">
        <v>1616800</v>
      </c>
      <c r="J29" s="2"/>
      <c r="K29" s="2"/>
      <c r="L29" s="1">
        <f t="shared" si="11"/>
        <v>11947250</v>
      </c>
      <c r="M29" s="13">
        <f t="shared" si="11"/>
        <v>13091460</v>
      </c>
      <c r="N29" s="14">
        <f>L29+M29</f>
        <v>25038710</v>
      </c>
      <c r="P29" s="3" t="s">
        <v>14</v>
      </c>
      <c r="Q29" s="2">
        <v>1528</v>
      </c>
      <c r="R29" s="2">
        <v>1028</v>
      </c>
      <c r="S29" s="2">
        <v>163</v>
      </c>
      <c r="T29" s="2">
        <v>0</v>
      </c>
      <c r="U29" s="2">
        <v>0</v>
      </c>
      <c r="V29" s="2">
        <v>326</v>
      </c>
      <c r="W29" s="2">
        <v>0</v>
      </c>
      <c r="X29" s="2">
        <v>188</v>
      </c>
      <c r="Y29" s="2">
        <v>0</v>
      </c>
      <c r="Z29" s="2">
        <v>0</v>
      </c>
      <c r="AA29" s="1">
        <f t="shared" si="12"/>
        <v>1691</v>
      </c>
      <c r="AB29" s="13">
        <f t="shared" si="12"/>
        <v>1542</v>
      </c>
      <c r="AC29" s="14">
        <f>AA29+AB29</f>
        <v>3233</v>
      </c>
      <c r="AE29" s="3" t="s">
        <v>14</v>
      </c>
      <c r="AF29" s="2">
        <f t="shared" si="13"/>
        <v>7818.8808900523563</v>
      </c>
      <c r="AG29" s="2">
        <f t="shared" si="13"/>
        <v>9525.7782101167322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>
        <f t="shared" si="13"/>
        <v>5160</v>
      </c>
      <c r="AL29" s="2" t="str">
        <f t="shared" si="13"/>
        <v>N.A.</v>
      </c>
      <c r="AM29" s="2">
        <f t="shared" si="13"/>
        <v>8600</v>
      </c>
      <c r="AN29" s="2" t="str">
        <f t="shared" si="13"/>
        <v>N.A.</v>
      </c>
      <c r="AO29" s="2" t="str">
        <f t="shared" si="13"/>
        <v>N.A.</v>
      </c>
      <c r="AP29" s="15">
        <f t="shared" si="13"/>
        <v>7065.198107628622</v>
      </c>
      <c r="AQ29" s="16">
        <f t="shared" si="13"/>
        <v>8489.9221789883268</v>
      </c>
      <c r="AR29" s="14">
        <f t="shared" si="13"/>
        <v>7744.729353541602</v>
      </c>
    </row>
    <row r="30" spans="1:44" ht="15" customHeight="1" thickBot="1" x14ac:dyDescent="0.3">
      <c r="A30" s="3" t="s">
        <v>15</v>
      </c>
      <c r="B30" s="2">
        <v>8475520</v>
      </c>
      <c r="C30" s="2"/>
      <c r="D30" s="2">
        <v>2109580</v>
      </c>
      <c r="E30" s="2"/>
      <c r="F30" s="2"/>
      <c r="G30" s="2">
        <v>3353404</v>
      </c>
      <c r="H30" s="2">
        <v>3996888.0000000005</v>
      </c>
      <c r="I30" s="2"/>
      <c r="J30" s="2">
        <v>0</v>
      </c>
      <c r="K30" s="2"/>
      <c r="L30" s="1">
        <f t="shared" si="11"/>
        <v>14581988</v>
      </c>
      <c r="M30" s="13">
        <f t="shared" si="11"/>
        <v>3353404</v>
      </c>
      <c r="N30" s="14">
        <f>L30+M30</f>
        <v>17935392</v>
      </c>
      <c r="P30" s="3" t="s">
        <v>15</v>
      </c>
      <c r="Q30" s="2">
        <v>964</v>
      </c>
      <c r="R30" s="2">
        <v>0</v>
      </c>
      <c r="S30" s="2">
        <v>488</v>
      </c>
      <c r="T30" s="2">
        <v>0</v>
      </c>
      <c r="U30" s="2">
        <v>0</v>
      </c>
      <c r="V30" s="2">
        <v>576</v>
      </c>
      <c r="W30" s="2">
        <v>2879</v>
      </c>
      <c r="X30" s="2">
        <v>0</v>
      </c>
      <c r="Y30" s="2">
        <v>400</v>
      </c>
      <c r="Z30" s="2">
        <v>0</v>
      </c>
      <c r="AA30" s="1">
        <f t="shared" si="12"/>
        <v>4731</v>
      </c>
      <c r="AB30" s="13">
        <f t="shared" si="12"/>
        <v>576</v>
      </c>
      <c r="AC30" s="22">
        <f>AA30+AB30</f>
        <v>5307</v>
      </c>
      <c r="AE30" s="3" t="s">
        <v>15</v>
      </c>
      <c r="AF30" s="2">
        <f t="shared" si="13"/>
        <v>8792.0331950207474</v>
      </c>
      <c r="AG30" s="2" t="str">
        <f t="shared" si="13"/>
        <v>N.A.</v>
      </c>
      <c r="AH30" s="2">
        <f t="shared" si="13"/>
        <v>4322.9098360655735</v>
      </c>
      <c r="AI30" s="2" t="str">
        <f t="shared" si="13"/>
        <v>N.A.</v>
      </c>
      <c r="AJ30" s="2" t="str">
        <f t="shared" si="13"/>
        <v>N.A.</v>
      </c>
      <c r="AK30" s="2">
        <f t="shared" si="13"/>
        <v>5821.8819444444443</v>
      </c>
      <c r="AL30" s="2">
        <f t="shared" si="13"/>
        <v>1388.290378603682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3082.2210949059395</v>
      </c>
      <c r="AQ30" s="16">
        <f t="shared" si="13"/>
        <v>5821.8819444444443</v>
      </c>
      <c r="AR30" s="14">
        <f t="shared" si="13"/>
        <v>3379.5726399095533</v>
      </c>
    </row>
    <row r="31" spans="1:44" ht="15" customHeight="1" thickBot="1" x14ac:dyDescent="0.3">
      <c r="A31" s="4" t="s">
        <v>16</v>
      </c>
      <c r="B31" s="2">
        <v>28569205.999999996</v>
      </c>
      <c r="C31" s="2">
        <v>9792500</v>
      </c>
      <c r="D31" s="2">
        <v>2432940</v>
      </c>
      <c r="E31" s="2"/>
      <c r="F31" s="2">
        <v>1290000</v>
      </c>
      <c r="G31" s="2">
        <v>5035564</v>
      </c>
      <c r="H31" s="2">
        <v>15266078.000000004</v>
      </c>
      <c r="I31" s="2">
        <v>1616800</v>
      </c>
      <c r="J31" s="2">
        <v>0</v>
      </c>
      <c r="K31" s="2"/>
      <c r="L31" s="1">
        <f t="shared" ref="L31" si="14">B31+D31+F31+H31+J31</f>
        <v>47558224</v>
      </c>
      <c r="M31" s="13">
        <f t="shared" ref="M31" si="15">C31+E31+G31+I31+K31</f>
        <v>16444864</v>
      </c>
      <c r="N31" s="22">
        <f>L31+M31</f>
        <v>64003088</v>
      </c>
      <c r="P31" s="4" t="s">
        <v>16</v>
      </c>
      <c r="Q31" s="2">
        <v>3332</v>
      </c>
      <c r="R31" s="2">
        <v>1028</v>
      </c>
      <c r="S31" s="2">
        <v>839</v>
      </c>
      <c r="T31" s="2">
        <v>0</v>
      </c>
      <c r="U31" s="2">
        <v>200</v>
      </c>
      <c r="V31" s="2">
        <v>902</v>
      </c>
      <c r="W31" s="2">
        <v>3793</v>
      </c>
      <c r="X31" s="2">
        <v>188</v>
      </c>
      <c r="Y31" s="2">
        <v>400</v>
      </c>
      <c r="Z31" s="2">
        <v>0</v>
      </c>
      <c r="AA31" s="1">
        <f t="shared" ref="AA31" si="16">Q31+S31+U31+W31+Y31</f>
        <v>8564</v>
      </c>
      <c r="AB31" s="13">
        <f t="shared" ref="AB31" si="17">R31+T31+V31+X31+Z31</f>
        <v>2118</v>
      </c>
      <c r="AC31" s="14">
        <f>AA31+AB31</f>
        <v>10682</v>
      </c>
      <c r="AE31" s="4" t="s">
        <v>16</v>
      </c>
      <c r="AF31" s="2">
        <f t="shared" ref="AF31:AO31" si="18">IFERROR(B31/Q31, "N.A.")</f>
        <v>8574.1914765906349</v>
      </c>
      <c r="AG31" s="2">
        <f t="shared" si="18"/>
        <v>9525.7782101167322</v>
      </c>
      <c r="AH31" s="2">
        <f t="shared" si="18"/>
        <v>2899.8092967818834</v>
      </c>
      <c r="AI31" s="2" t="str">
        <f t="shared" si="18"/>
        <v>N.A.</v>
      </c>
      <c r="AJ31" s="2">
        <f t="shared" si="18"/>
        <v>6450</v>
      </c>
      <c r="AK31" s="2">
        <f t="shared" si="18"/>
        <v>5582.6651884700668</v>
      </c>
      <c r="AL31" s="2">
        <f t="shared" si="18"/>
        <v>4024.8030582652264</v>
      </c>
      <c r="AM31" s="2">
        <f t="shared" si="18"/>
        <v>8600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5553.2723026623071</v>
      </c>
      <c r="AQ31" s="16">
        <f t="shared" ref="AQ31" si="20">IFERROR(M31/AB31, "N.A.")</f>
        <v>7764.3361661945228</v>
      </c>
      <c r="AR31" s="14">
        <f t="shared" ref="AR31" si="21">IFERROR(N31/AC31, "N.A.")</f>
        <v>5991.6764650814457</v>
      </c>
    </row>
    <row r="32" spans="1:44" ht="15" customHeight="1" thickBot="1" x14ac:dyDescent="0.3">
      <c r="A32" s="5" t="s">
        <v>0</v>
      </c>
      <c r="B32" s="28">
        <f>B31+C31</f>
        <v>38361706</v>
      </c>
      <c r="C32" s="30"/>
      <c r="D32" s="28">
        <f>D31+E31</f>
        <v>2432940</v>
      </c>
      <c r="E32" s="30"/>
      <c r="F32" s="28">
        <f>F31+G31</f>
        <v>6325564</v>
      </c>
      <c r="G32" s="30"/>
      <c r="H32" s="28">
        <f>H31+I31</f>
        <v>16882878.000000004</v>
      </c>
      <c r="I32" s="30"/>
      <c r="J32" s="28">
        <f>J31+K31</f>
        <v>0</v>
      </c>
      <c r="K32" s="30"/>
      <c r="L32" s="28">
        <f>L31+M31</f>
        <v>64003088</v>
      </c>
      <c r="M32" s="29"/>
      <c r="N32" s="23">
        <f>B32+D32+F32+H32+J32</f>
        <v>64003088</v>
      </c>
      <c r="P32" s="5" t="s">
        <v>0</v>
      </c>
      <c r="Q32" s="28">
        <f>Q31+R31</f>
        <v>4360</v>
      </c>
      <c r="R32" s="30"/>
      <c r="S32" s="28">
        <f>S31+T31</f>
        <v>839</v>
      </c>
      <c r="T32" s="30"/>
      <c r="U32" s="28">
        <f>U31+V31</f>
        <v>1102</v>
      </c>
      <c r="V32" s="30"/>
      <c r="W32" s="28">
        <f>W31+X31</f>
        <v>3981</v>
      </c>
      <c r="X32" s="30"/>
      <c r="Y32" s="28">
        <f>Y31+Z31</f>
        <v>400</v>
      </c>
      <c r="Z32" s="30"/>
      <c r="AA32" s="28">
        <f>AA31+AB31</f>
        <v>10682</v>
      </c>
      <c r="AB32" s="30"/>
      <c r="AC32" s="24">
        <f>Q32+S32+U32+W32+Y32</f>
        <v>10682</v>
      </c>
      <c r="AE32" s="5" t="s">
        <v>0</v>
      </c>
      <c r="AF32" s="31">
        <f>IFERROR(B32/Q32,"N.A.")</f>
        <v>8798.5564220183478</v>
      </c>
      <c r="AG32" s="32"/>
      <c r="AH32" s="31">
        <f>IFERROR(D32/S32,"N.A.")</f>
        <v>2899.8092967818834</v>
      </c>
      <c r="AI32" s="32"/>
      <c r="AJ32" s="31">
        <f>IFERROR(F32/U32,"N.A.")</f>
        <v>5740.0762250453718</v>
      </c>
      <c r="AK32" s="32"/>
      <c r="AL32" s="31">
        <f>IFERROR(H32/W32,"N.A.")</f>
        <v>4240.8636021100237</v>
      </c>
      <c r="AM32" s="32"/>
      <c r="AN32" s="31">
        <f>IFERROR(J32/Y32,"N.A.")</f>
        <v>0</v>
      </c>
      <c r="AO32" s="32"/>
      <c r="AP32" s="31">
        <f>IFERROR(L32/AA32,"N.A.")</f>
        <v>5991.6764650814457</v>
      </c>
      <c r="AQ32" s="32"/>
      <c r="AR32" s="17">
        <f>IFERROR(N32/AC32, "N.A.")</f>
        <v>5991.6764650814457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4718200</v>
      </c>
      <c r="C39" s="2"/>
      <c r="D39" s="2"/>
      <c r="E39" s="2"/>
      <c r="F39" s="2"/>
      <c r="G39" s="2"/>
      <c r="H39" s="2">
        <v>6693510</v>
      </c>
      <c r="I39" s="2"/>
      <c r="J39" s="2">
        <v>0</v>
      </c>
      <c r="K39" s="2"/>
      <c r="L39" s="1">
        <f t="shared" ref="L39:M42" si="22">B39+D39+F39+H39+J39</f>
        <v>11411710</v>
      </c>
      <c r="M39" s="13">
        <f t="shared" si="22"/>
        <v>0</v>
      </c>
      <c r="N39" s="14">
        <f>L39+M39</f>
        <v>11411710</v>
      </c>
      <c r="P39" s="3" t="s">
        <v>12</v>
      </c>
      <c r="Q39" s="2">
        <v>964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2104</v>
      </c>
      <c r="X39" s="2">
        <v>0</v>
      </c>
      <c r="Y39" s="2">
        <v>200</v>
      </c>
      <c r="Z39" s="2">
        <v>0</v>
      </c>
      <c r="AA39" s="1">
        <f t="shared" ref="AA39:AB42" si="23">Q39+S39+U39+W39+Y39</f>
        <v>3268</v>
      </c>
      <c r="AB39" s="13">
        <f t="shared" si="23"/>
        <v>0</v>
      </c>
      <c r="AC39" s="14">
        <f>AA39+AB39</f>
        <v>3268</v>
      </c>
      <c r="AE39" s="3" t="s">
        <v>12</v>
      </c>
      <c r="AF39" s="2">
        <f t="shared" ref="AF39:AR42" si="24">IFERROR(B39/Q39, "N.A.")</f>
        <v>4894.398340248963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3181.3260456273765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3491.9553243574051</v>
      </c>
      <c r="AQ39" s="16" t="str">
        <f t="shared" si="24"/>
        <v>N.A.</v>
      </c>
      <c r="AR39" s="14">
        <f t="shared" si="24"/>
        <v>3491.9553243574051</v>
      </c>
    </row>
    <row r="40" spans="1:44" ht="15" customHeight="1" thickBot="1" x14ac:dyDescent="0.3">
      <c r="A40" s="3" t="s">
        <v>13</v>
      </c>
      <c r="B40" s="2">
        <v>1672700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1672700</v>
      </c>
      <c r="M40" s="13">
        <f t="shared" si="22"/>
        <v>0</v>
      </c>
      <c r="N40" s="14">
        <f>L40+M40</f>
        <v>1672700</v>
      </c>
      <c r="P40" s="3" t="s">
        <v>13</v>
      </c>
      <c r="Q40" s="2">
        <v>388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388</v>
      </c>
      <c r="AB40" s="13">
        <f t="shared" si="23"/>
        <v>0</v>
      </c>
      <c r="AC40" s="14">
        <f>AA40+AB40</f>
        <v>388</v>
      </c>
      <c r="AE40" s="3" t="s">
        <v>13</v>
      </c>
      <c r="AF40" s="2">
        <f t="shared" si="24"/>
        <v>4311.0824742268042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4311.0824742268042</v>
      </c>
      <c r="AQ40" s="16" t="str">
        <f t="shared" si="24"/>
        <v>N.A.</v>
      </c>
      <c r="AR40" s="14">
        <f t="shared" si="24"/>
        <v>4311.0824742268042</v>
      </c>
    </row>
    <row r="41" spans="1:44" ht="15" customHeight="1" thickBot="1" x14ac:dyDescent="0.3">
      <c r="A41" s="3" t="s">
        <v>14</v>
      </c>
      <c r="B41" s="2">
        <v>6358839.9999999991</v>
      </c>
      <c r="C41" s="2">
        <v>5424000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22"/>
        <v>6358839.9999999991</v>
      </c>
      <c r="M41" s="13">
        <f t="shared" si="22"/>
        <v>5424000</v>
      </c>
      <c r="N41" s="14">
        <f>L41+M41</f>
        <v>11782840</v>
      </c>
      <c r="P41" s="3" t="s">
        <v>14</v>
      </c>
      <c r="Q41" s="2">
        <v>1253</v>
      </c>
      <c r="R41" s="2">
        <v>752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100</v>
      </c>
      <c r="Y41" s="2">
        <v>188</v>
      </c>
      <c r="Z41" s="2">
        <v>0</v>
      </c>
      <c r="AA41" s="1">
        <f t="shared" si="23"/>
        <v>1441</v>
      </c>
      <c r="AB41" s="13">
        <f t="shared" si="23"/>
        <v>852</v>
      </c>
      <c r="AC41" s="14">
        <f>AA41+AB41</f>
        <v>2293</v>
      </c>
      <c r="AE41" s="3" t="s">
        <v>14</v>
      </c>
      <c r="AF41" s="2">
        <f t="shared" si="24"/>
        <v>5074.8922585794089</v>
      </c>
      <c r="AG41" s="2">
        <f t="shared" si="24"/>
        <v>7212.7659574468089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0</v>
      </c>
      <c r="AN41" s="2">
        <f t="shared" si="24"/>
        <v>0</v>
      </c>
      <c r="AO41" s="2" t="str">
        <f t="shared" si="24"/>
        <v>N.A.</v>
      </c>
      <c r="AP41" s="15">
        <f t="shared" si="24"/>
        <v>4412.7966689798741</v>
      </c>
      <c r="AQ41" s="16">
        <f t="shared" si="24"/>
        <v>6366.1971830985913</v>
      </c>
      <c r="AR41" s="14">
        <f t="shared" si="24"/>
        <v>5138.6131705189709</v>
      </c>
    </row>
    <row r="42" spans="1:44" ht="15" customHeight="1" thickBot="1" x14ac:dyDescent="0.3">
      <c r="A42" s="3" t="s">
        <v>15</v>
      </c>
      <c r="B42" s="2">
        <v>363780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363780</v>
      </c>
      <c r="M42" s="13">
        <f t="shared" si="22"/>
        <v>0</v>
      </c>
      <c r="N42" s="14">
        <f>L42+M42</f>
        <v>363780</v>
      </c>
      <c r="P42" s="3" t="s">
        <v>15</v>
      </c>
      <c r="Q42" s="2">
        <v>188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376</v>
      </c>
      <c r="Z42" s="2">
        <v>0</v>
      </c>
      <c r="AA42" s="1">
        <f t="shared" si="23"/>
        <v>564</v>
      </c>
      <c r="AB42" s="13">
        <f t="shared" si="23"/>
        <v>0</v>
      </c>
      <c r="AC42" s="14">
        <f>AA42+AB42</f>
        <v>564</v>
      </c>
      <c r="AE42" s="3" t="s">
        <v>15</v>
      </c>
      <c r="AF42" s="2">
        <f t="shared" si="24"/>
        <v>1935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645</v>
      </c>
      <c r="AQ42" s="16" t="str">
        <f t="shared" si="24"/>
        <v>N.A.</v>
      </c>
      <c r="AR42" s="14">
        <f t="shared" si="24"/>
        <v>645</v>
      </c>
    </row>
    <row r="43" spans="1:44" ht="15" customHeight="1" thickBot="1" x14ac:dyDescent="0.3">
      <c r="A43" s="4" t="s">
        <v>16</v>
      </c>
      <c r="B43" s="2">
        <v>13113520.000000002</v>
      </c>
      <c r="C43" s="2">
        <v>5424000</v>
      </c>
      <c r="D43" s="2"/>
      <c r="E43" s="2"/>
      <c r="F43" s="2"/>
      <c r="G43" s="2"/>
      <c r="H43" s="2">
        <v>6693510</v>
      </c>
      <c r="I43" s="2">
        <v>0</v>
      </c>
      <c r="J43" s="2">
        <v>0</v>
      </c>
      <c r="K43" s="2"/>
      <c r="L43" s="1">
        <f t="shared" ref="L43" si="25">B43+D43+F43+H43+J43</f>
        <v>19807030</v>
      </c>
      <c r="M43" s="13">
        <f t="shared" ref="M43" si="26">C43+E43+G43+I43+K43</f>
        <v>5424000</v>
      </c>
      <c r="N43" s="22">
        <f>L43+M43</f>
        <v>25231030</v>
      </c>
      <c r="P43" s="4" t="s">
        <v>16</v>
      </c>
      <c r="Q43" s="2">
        <v>2793</v>
      </c>
      <c r="R43" s="2">
        <v>752</v>
      </c>
      <c r="S43" s="2">
        <v>0</v>
      </c>
      <c r="T43" s="2">
        <v>0</v>
      </c>
      <c r="U43" s="2">
        <v>0</v>
      </c>
      <c r="V43" s="2">
        <v>0</v>
      </c>
      <c r="W43" s="2">
        <v>2104</v>
      </c>
      <c r="X43" s="2">
        <v>100</v>
      </c>
      <c r="Y43" s="2">
        <v>764</v>
      </c>
      <c r="Z43" s="2">
        <v>0</v>
      </c>
      <c r="AA43" s="1">
        <f t="shared" ref="AA43" si="27">Q43+S43+U43+W43+Y43</f>
        <v>5661</v>
      </c>
      <c r="AB43" s="13">
        <f t="shared" ref="AB43" si="28">R43+T43+V43+X43+Z43</f>
        <v>852</v>
      </c>
      <c r="AC43" s="22">
        <f>AA43+AB43</f>
        <v>6513</v>
      </c>
      <c r="AE43" s="4" t="s">
        <v>16</v>
      </c>
      <c r="AF43" s="2">
        <f t="shared" ref="AF43:AO43" si="29">IFERROR(B43/Q43, "N.A.")</f>
        <v>4695.1378446115295</v>
      </c>
      <c r="AG43" s="2">
        <f t="shared" si="29"/>
        <v>7212.7659574468089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3181.3260456273765</v>
      </c>
      <c r="AM43" s="2">
        <f t="shared" si="29"/>
        <v>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3498.8570923865041</v>
      </c>
      <c r="AQ43" s="16">
        <f t="shared" ref="AQ43" si="31">IFERROR(M43/AB43, "N.A.")</f>
        <v>6366.1971830985913</v>
      </c>
      <c r="AR43" s="14">
        <f t="shared" ref="AR43" si="32">IFERROR(N43/AC43, "N.A.")</f>
        <v>3873.9490250268695</v>
      </c>
    </row>
    <row r="44" spans="1:44" ht="15" customHeight="1" thickBot="1" x14ac:dyDescent="0.3">
      <c r="A44" s="5" t="s">
        <v>0</v>
      </c>
      <c r="B44" s="28">
        <f>B43+C43</f>
        <v>18537520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6693510</v>
      </c>
      <c r="I44" s="30"/>
      <c r="J44" s="28">
        <f>J43+K43</f>
        <v>0</v>
      </c>
      <c r="K44" s="30"/>
      <c r="L44" s="28">
        <f>L43+M43</f>
        <v>25231030</v>
      </c>
      <c r="M44" s="29"/>
      <c r="N44" s="23">
        <f>B44+D44+F44+H44+J44</f>
        <v>25231030</v>
      </c>
      <c r="P44" s="5" t="s">
        <v>0</v>
      </c>
      <c r="Q44" s="28">
        <f>Q43+R43</f>
        <v>3545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2204</v>
      </c>
      <c r="X44" s="30"/>
      <c r="Y44" s="28">
        <f>Y43+Z43</f>
        <v>764</v>
      </c>
      <c r="Z44" s="30"/>
      <c r="AA44" s="28">
        <f>AA43+AB43</f>
        <v>6513</v>
      </c>
      <c r="AB44" s="29"/>
      <c r="AC44" s="23">
        <f>Q44+S44+U44+W44+Y44</f>
        <v>6513</v>
      </c>
      <c r="AE44" s="5" t="s">
        <v>0</v>
      </c>
      <c r="AF44" s="31">
        <f>IFERROR(B44/Q44,"N.A.")</f>
        <v>5229.2016925246826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3036.9827586206898</v>
      </c>
      <c r="AM44" s="32"/>
      <c r="AN44" s="31">
        <f>IFERROR(J44/Y44,"N.A.")</f>
        <v>0</v>
      </c>
      <c r="AO44" s="32"/>
      <c r="AP44" s="31">
        <f>IFERROR(L44/AA44,"N.A.")</f>
        <v>3873.9490250268695</v>
      </c>
      <c r="AQ44" s="32"/>
      <c r="AR44" s="17">
        <f>IFERROR(N44/AC44, "N.A.")</f>
        <v>3873.9490250268695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7763220</v>
      </c>
      <c r="C15" s="2"/>
      <c r="D15" s="2">
        <v>252840</v>
      </c>
      <c r="E15" s="2"/>
      <c r="F15" s="2">
        <v>8488200.0000000019</v>
      </c>
      <c r="G15" s="2"/>
      <c r="H15" s="2">
        <v>9146440</v>
      </c>
      <c r="I15" s="2"/>
      <c r="J15" s="2">
        <v>0</v>
      </c>
      <c r="K15" s="2"/>
      <c r="L15" s="1">
        <f t="shared" ref="L15:M18" si="0">B15+D15+F15+H15+J15</f>
        <v>25650700</v>
      </c>
      <c r="M15" s="13">
        <f t="shared" si="0"/>
        <v>0</v>
      </c>
      <c r="N15" s="14">
        <f>L15+M15</f>
        <v>25650700</v>
      </c>
      <c r="P15" s="3" t="s">
        <v>12</v>
      </c>
      <c r="Q15" s="2">
        <v>490</v>
      </c>
      <c r="R15" s="2">
        <v>0</v>
      </c>
      <c r="S15" s="2">
        <v>98</v>
      </c>
      <c r="T15" s="2">
        <v>0</v>
      </c>
      <c r="U15" s="2">
        <v>580</v>
      </c>
      <c r="V15" s="2">
        <v>0</v>
      </c>
      <c r="W15" s="2">
        <v>1381</v>
      </c>
      <c r="X15" s="2">
        <v>0</v>
      </c>
      <c r="Y15" s="2">
        <v>390</v>
      </c>
      <c r="Z15" s="2">
        <v>0</v>
      </c>
      <c r="AA15" s="1">
        <f t="shared" ref="AA15:AA18" si="1">Q15+S15+U15+W15+Y15</f>
        <v>2939</v>
      </c>
      <c r="AB15" s="13">
        <f t="shared" ref="AB15:AB18" si="2">R15+T15+V15+X15+Z15</f>
        <v>0</v>
      </c>
      <c r="AC15" s="14">
        <f>AA15+AB15</f>
        <v>2939</v>
      </c>
      <c r="AE15" s="3" t="s">
        <v>12</v>
      </c>
      <c r="AF15" s="2">
        <f t="shared" ref="AF15:AR18" si="3">IFERROR(B15/Q15, "N.A.")</f>
        <v>15843.306122448979</v>
      </c>
      <c r="AG15" s="2" t="str">
        <f t="shared" si="3"/>
        <v>N.A.</v>
      </c>
      <c r="AH15" s="2">
        <f t="shared" si="3"/>
        <v>2580</v>
      </c>
      <c r="AI15" s="2" t="str">
        <f t="shared" si="3"/>
        <v>N.A.</v>
      </c>
      <c r="AJ15" s="2">
        <f t="shared" si="3"/>
        <v>14634.8275862069</v>
      </c>
      <c r="AK15" s="2" t="str">
        <f t="shared" si="3"/>
        <v>N.A.</v>
      </c>
      <c r="AL15" s="2">
        <f t="shared" si="3"/>
        <v>6623.0557566980451</v>
      </c>
      <c r="AM15" s="2" t="str">
        <f t="shared" si="3"/>
        <v>N.A.</v>
      </c>
      <c r="AN15" s="2">
        <f t="shared" si="3"/>
        <v>0</v>
      </c>
      <c r="AO15" s="2" t="str">
        <f t="shared" si="3"/>
        <v>N.A.</v>
      </c>
      <c r="AP15" s="15">
        <f t="shared" si="3"/>
        <v>8727.6964954066007</v>
      </c>
      <c r="AQ15" s="16" t="str">
        <f t="shared" si="3"/>
        <v>N.A.</v>
      </c>
      <c r="AR15" s="14">
        <f t="shared" si="3"/>
        <v>8727.6964954066007</v>
      </c>
    </row>
    <row r="16" spans="1:44" ht="15" customHeight="1" thickBot="1" x14ac:dyDescent="0.3">
      <c r="A16" s="3" t="s">
        <v>13</v>
      </c>
      <c r="B16" s="2">
        <v>356040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356040</v>
      </c>
      <c r="M16" s="13">
        <f t="shared" si="0"/>
        <v>0</v>
      </c>
      <c r="N16" s="14">
        <f>L16+M16</f>
        <v>356040</v>
      </c>
      <c r="P16" s="3" t="s">
        <v>13</v>
      </c>
      <c r="Q16" s="2">
        <v>92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92</v>
      </c>
      <c r="AB16" s="13">
        <f t="shared" si="2"/>
        <v>0</v>
      </c>
      <c r="AC16" s="14">
        <f>AA16+AB16</f>
        <v>92</v>
      </c>
      <c r="AE16" s="3" t="s">
        <v>13</v>
      </c>
      <c r="AF16" s="2">
        <f t="shared" si="3"/>
        <v>3870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>
        <f t="shared" si="3"/>
        <v>3870</v>
      </c>
      <c r="AQ16" s="16" t="str">
        <f t="shared" si="3"/>
        <v>N.A.</v>
      </c>
      <c r="AR16" s="14">
        <f t="shared" si="3"/>
        <v>3870</v>
      </c>
    </row>
    <row r="17" spans="1:44" ht="15" customHeight="1" thickBot="1" x14ac:dyDescent="0.3">
      <c r="A17" s="3" t="s">
        <v>14</v>
      </c>
      <c r="B17" s="2">
        <v>12501230</v>
      </c>
      <c r="C17" s="2">
        <v>106839116.00000001</v>
      </c>
      <c r="D17" s="2">
        <v>21755840</v>
      </c>
      <c r="E17" s="2">
        <v>0</v>
      </c>
      <c r="F17" s="2"/>
      <c r="G17" s="2">
        <v>4739000.0000000009</v>
      </c>
      <c r="H17" s="2"/>
      <c r="I17" s="2">
        <v>2250000</v>
      </c>
      <c r="J17" s="2">
        <v>0</v>
      </c>
      <c r="K17" s="2"/>
      <c r="L17" s="1">
        <f t="shared" si="0"/>
        <v>34257070</v>
      </c>
      <c r="M17" s="13">
        <f t="shared" si="0"/>
        <v>113828116.00000001</v>
      </c>
      <c r="N17" s="14">
        <f>L17+M17</f>
        <v>148085186</v>
      </c>
      <c r="P17" s="3" t="s">
        <v>14</v>
      </c>
      <c r="Q17" s="2">
        <v>1868</v>
      </c>
      <c r="R17" s="2">
        <v>5941</v>
      </c>
      <c r="S17" s="2">
        <v>990</v>
      </c>
      <c r="T17" s="2">
        <v>125</v>
      </c>
      <c r="U17" s="2">
        <v>0</v>
      </c>
      <c r="V17" s="2">
        <v>787</v>
      </c>
      <c r="W17" s="2">
        <v>0</v>
      </c>
      <c r="X17" s="2">
        <v>665</v>
      </c>
      <c r="Y17" s="2">
        <v>125</v>
      </c>
      <c r="Z17" s="2">
        <v>0</v>
      </c>
      <c r="AA17" s="1">
        <f t="shared" si="1"/>
        <v>2983</v>
      </c>
      <c r="AB17" s="13">
        <f t="shared" si="2"/>
        <v>7518</v>
      </c>
      <c r="AC17" s="14">
        <f>AA17+AB17</f>
        <v>10501</v>
      </c>
      <c r="AE17" s="3" t="s">
        <v>14</v>
      </c>
      <c r="AF17" s="2">
        <f t="shared" si="3"/>
        <v>6692.3072805139191</v>
      </c>
      <c r="AG17" s="2">
        <f t="shared" si="3"/>
        <v>17983.355664029626</v>
      </c>
      <c r="AH17" s="2">
        <f t="shared" si="3"/>
        <v>21975.595959595961</v>
      </c>
      <c r="AI17" s="2">
        <f t="shared" si="3"/>
        <v>0</v>
      </c>
      <c r="AJ17" s="2" t="str">
        <f t="shared" si="3"/>
        <v>N.A.</v>
      </c>
      <c r="AK17" s="2">
        <f t="shared" si="3"/>
        <v>6021.6010165184252</v>
      </c>
      <c r="AL17" s="2" t="str">
        <f t="shared" si="3"/>
        <v>N.A.</v>
      </c>
      <c r="AM17" s="2">
        <f t="shared" si="3"/>
        <v>3383.4586466165415</v>
      </c>
      <c r="AN17" s="2">
        <f t="shared" si="3"/>
        <v>0</v>
      </c>
      <c r="AO17" s="2" t="str">
        <f t="shared" si="3"/>
        <v>N.A.</v>
      </c>
      <c r="AP17" s="15">
        <f t="shared" si="3"/>
        <v>11484.099899430104</v>
      </c>
      <c r="AQ17" s="16">
        <f t="shared" si="3"/>
        <v>15140.744346900774</v>
      </c>
      <c r="AR17" s="14">
        <f t="shared" si="3"/>
        <v>14102.007999238167</v>
      </c>
    </row>
    <row r="18" spans="1:44" ht="15" customHeight="1" thickBot="1" x14ac:dyDescent="0.3">
      <c r="A18" s="3" t="s">
        <v>15</v>
      </c>
      <c r="B18" s="2">
        <v>6336970</v>
      </c>
      <c r="C18" s="2"/>
      <c r="D18" s="2"/>
      <c r="E18" s="2"/>
      <c r="F18" s="2"/>
      <c r="G18" s="2">
        <v>276000</v>
      </c>
      <c r="H18" s="2">
        <v>1922100</v>
      </c>
      <c r="I18" s="2"/>
      <c r="J18" s="2"/>
      <c r="K18" s="2"/>
      <c r="L18" s="1">
        <f t="shared" si="0"/>
        <v>8259070</v>
      </c>
      <c r="M18" s="13">
        <f t="shared" si="0"/>
        <v>276000</v>
      </c>
      <c r="N18" s="14">
        <f>L18+M18</f>
        <v>8535070</v>
      </c>
      <c r="P18" s="3" t="s">
        <v>15</v>
      </c>
      <c r="Q18" s="2">
        <v>745</v>
      </c>
      <c r="R18" s="2">
        <v>0</v>
      </c>
      <c r="S18" s="2">
        <v>0</v>
      </c>
      <c r="T18" s="2">
        <v>0</v>
      </c>
      <c r="U18" s="2">
        <v>0</v>
      </c>
      <c r="V18" s="2">
        <v>92</v>
      </c>
      <c r="W18" s="2">
        <v>149</v>
      </c>
      <c r="X18" s="2">
        <v>0</v>
      </c>
      <c r="Y18" s="2">
        <v>0</v>
      </c>
      <c r="Z18" s="2">
        <v>0</v>
      </c>
      <c r="AA18" s="1">
        <f t="shared" si="1"/>
        <v>894</v>
      </c>
      <c r="AB18" s="13">
        <f t="shared" si="2"/>
        <v>92</v>
      </c>
      <c r="AC18" s="22">
        <f>AA18+AB18</f>
        <v>986</v>
      </c>
      <c r="AE18" s="3" t="s">
        <v>15</v>
      </c>
      <c r="AF18" s="2">
        <f t="shared" si="3"/>
        <v>8506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>
        <f t="shared" si="3"/>
        <v>3000</v>
      </c>
      <c r="AL18" s="2">
        <f t="shared" si="3"/>
        <v>12900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>
        <f t="shared" si="3"/>
        <v>9238.3333333333339</v>
      </c>
      <c r="AQ18" s="16">
        <f t="shared" si="3"/>
        <v>3000</v>
      </c>
      <c r="AR18" s="14">
        <f t="shared" si="3"/>
        <v>8656.2576064908717</v>
      </c>
    </row>
    <row r="19" spans="1:44" ht="15" customHeight="1" thickBot="1" x14ac:dyDescent="0.3">
      <c r="A19" s="4" t="s">
        <v>16</v>
      </c>
      <c r="B19" s="2">
        <v>26957460.000000004</v>
      </c>
      <c r="C19" s="2">
        <v>106839116.00000001</v>
      </c>
      <c r="D19" s="2">
        <v>22008680</v>
      </c>
      <c r="E19" s="2">
        <v>0</v>
      </c>
      <c r="F19" s="2">
        <v>8488200.0000000019</v>
      </c>
      <c r="G19" s="2">
        <v>5015000</v>
      </c>
      <c r="H19" s="2">
        <v>11068540</v>
      </c>
      <c r="I19" s="2">
        <v>2250000</v>
      </c>
      <c r="J19" s="2">
        <v>0</v>
      </c>
      <c r="K19" s="2"/>
      <c r="L19" s="1">
        <f t="shared" ref="L19" si="4">B19+D19+F19+H19+J19</f>
        <v>68522880</v>
      </c>
      <c r="M19" s="13">
        <f t="shared" ref="M19" si="5">C19+E19+G19+I19+K19</f>
        <v>114104116.00000001</v>
      </c>
      <c r="N19" s="22">
        <f>L19+M19</f>
        <v>182626996</v>
      </c>
      <c r="P19" s="4" t="s">
        <v>16</v>
      </c>
      <c r="Q19" s="2">
        <v>3195</v>
      </c>
      <c r="R19" s="2">
        <v>5941</v>
      </c>
      <c r="S19" s="2">
        <v>1088</v>
      </c>
      <c r="T19" s="2">
        <v>125</v>
      </c>
      <c r="U19" s="2">
        <v>580</v>
      </c>
      <c r="V19" s="2">
        <v>879</v>
      </c>
      <c r="W19" s="2">
        <v>1530</v>
      </c>
      <c r="X19" s="2">
        <v>665</v>
      </c>
      <c r="Y19" s="2">
        <v>515</v>
      </c>
      <c r="Z19" s="2">
        <v>0</v>
      </c>
      <c r="AA19" s="1">
        <f t="shared" ref="AA19" si="6">Q19+S19+U19+W19+Y19</f>
        <v>6908</v>
      </c>
      <c r="AB19" s="13">
        <f t="shared" ref="AB19" si="7">R19+T19+V19+X19+Z19</f>
        <v>7610</v>
      </c>
      <c r="AC19" s="14">
        <f>AA19+AB19</f>
        <v>14518</v>
      </c>
      <c r="AE19" s="4" t="s">
        <v>16</v>
      </c>
      <c r="AF19" s="2">
        <f t="shared" ref="AF19:AO19" si="8">IFERROR(B19/Q19, "N.A.")</f>
        <v>8437.3896713615031</v>
      </c>
      <c r="AG19" s="2">
        <f t="shared" si="8"/>
        <v>17983.355664029626</v>
      </c>
      <c r="AH19" s="2">
        <f t="shared" si="8"/>
        <v>20228.566176470587</v>
      </c>
      <c r="AI19" s="2">
        <f t="shared" si="8"/>
        <v>0</v>
      </c>
      <c r="AJ19" s="2">
        <f t="shared" si="8"/>
        <v>14634.8275862069</v>
      </c>
      <c r="AK19" s="2">
        <f t="shared" si="8"/>
        <v>5705.3469852104663</v>
      </c>
      <c r="AL19" s="2">
        <f t="shared" si="8"/>
        <v>7234.339869281046</v>
      </c>
      <c r="AM19" s="2">
        <f t="shared" si="8"/>
        <v>3383.4586466165415</v>
      </c>
      <c r="AN19" s="2">
        <f t="shared" si="8"/>
        <v>0</v>
      </c>
      <c r="AO19" s="2" t="str">
        <f t="shared" si="8"/>
        <v>N.A.</v>
      </c>
      <c r="AP19" s="15">
        <f t="shared" ref="AP19" si="9">IFERROR(L19/AA19, "N.A.")</f>
        <v>9919.351476548929</v>
      </c>
      <c r="AQ19" s="16">
        <f t="shared" ref="AQ19" si="10">IFERROR(M19/AB19, "N.A.")</f>
        <v>14993.970565045995</v>
      </c>
      <c r="AR19" s="14">
        <f t="shared" ref="AR19" si="11">IFERROR(N19/AC19, "N.A.")</f>
        <v>12579.349497175919</v>
      </c>
    </row>
    <row r="20" spans="1:44" ht="15" customHeight="1" thickBot="1" x14ac:dyDescent="0.3">
      <c r="A20" s="5" t="s">
        <v>0</v>
      </c>
      <c r="B20" s="28">
        <f>B19+C19</f>
        <v>133796576.00000001</v>
      </c>
      <c r="C20" s="30"/>
      <c r="D20" s="28">
        <f>D19+E19</f>
        <v>22008680</v>
      </c>
      <c r="E20" s="30"/>
      <c r="F20" s="28">
        <f>F19+G19</f>
        <v>13503200.000000002</v>
      </c>
      <c r="G20" s="30"/>
      <c r="H20" s="28">
        <f>H19+I19</f>
        <v>13318540</v>
      </c>
      <c r="I20" s="30"/>
      <c r="J20" s="28">
        <f>J19+K19</f>
        <v>0</v>
      </c>
      <c r="K20" s="30"/>
      <c r="L20" s="28">
        <f>L19+M19</f>
        <v>182626996</v>
      </c>
      <c r="M20" s="29"/>
      <c r="N20" s="23">
        <f>B20+D20+F20+H20+J20</f>
        <v>182626996</v>
      </c>
      <c r="P20" s="5" t="s">
        <v>0</v>
      </c>
      <c r="Q20" s="28">
        <f>Q19+R19</f>
        <v>9136</v>
      </c>
      <c r="R20" s="30"/>
      <c r="S20" s="28">
        <f>S19+T19</f>
        <v>1213</v>
      </c>
      <c r="T20" s="30"/>
      <c r="U20" s="28">
        <f>U19+V19</f>
        <v>1459</v>
      </c>
      <c r="V20" s="30"/>
      <c r="W20" s="28">
        <f>W19+X19</f>
        <v>2195</v>
      </c>
      <c r="X20" s="30"/>
      <c r="Y20" s="28">
        <f>Y19+Z19</f>
        <v>515</v>
      </c>
      <c r="Z20" s="30"/>
      <c r="AA20" s="28">
        <f>AA19+AB19</f>
        <v>14518</v>
      </c>
      <c r="AB20" s="30"/>
      <c r="AC20" s="24">
        <f>Q20+S20+U20+W20+Y20</f>
        <v>14518</v>
      </c>
      <c r="AE20" s="5" t="s">
        <v>0</v>
      </c>
      <c r="AF20" s="31">
        <f>IFERROR(B20/Q20,"N.A.")</f>
        <v>14644.984238178635</v>
      </c>
      <c r="AG20" s="32"/>
      <c r="AH20" s="31">
        <f>IFERROR(D20/S20,"N.A.")</f>
        <v>18144.006595218467</v>
      </c>
      <c r="AI20" s="32"/>
      <c r="AJ20" s="31">
        <f>IFERROR(F20/U20,"N.A.")</f>
        <v>9255.1062371487333</v>
      </c>
      <c r="AK20" s="32"/>
      <c r="AL20" s="31">
        <f>IFERROR(H20/W20,"N.A.")</f>
        <v>6067.6719817767653</v>
      </c>
      <c r="AM20" s="32"/>
      <c r="AN20" s="31">
        <f>IFERROR(J20/Y20,"N.A.")</f>
        <v>0</v>
      </c>
      <c r="AO20" s="32"/>
      <c r="AP20" s="31">
        <f>IFERROR(L20/AA20,"N.A.")</f>
        <v>12579.349497175919</v>
      </c>
      <c r="AQ20" s="32"/>
      <c r="AR20" s="17">
        <f>IFERROR(N20/AC20, "N.A.")</f>
        <v>12579.349497175919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969220</v>
      </c>
      <c r="C27" s="2"/>
      <c r="D27" s="2"/>
      <c r="E27" s="2"/>
      <c r="F27" s="2">
        <v>5125600</v>
      </c>
      <c r="G27" s="2"/>
      <c r="H27" s="2">
        <v>3725000</v>
      </c>
      <c r="I27" s="2"/>
      <c r="J27" s="2">
        <v>0</v>
      </c>
      <c r="K27" s="2"/>
      <c r="L27" s="1">
        <f t="shared" ref="L27:M30" si="12">B27+D27+F27+H27+J27</f>
        <v>9819820</v>
      </c>
      <c r="M27" s="13">
        <f t="shared" si="12"/>
        <v>0</v>
      </c>
      <c r="N27" s="14">
        <f>L27+M27</f>
        <v>9819820</v>
      </c>
      <c r="P27" s="3" t="s">
        <v>12</v>
      </c>
      <c r="Q27" s="2">
        <v>98</v>
      </c>
      <c r="R27" s="2">
        <v>0</v>
      </c>
      <c r="S27" s="2">
        <v>0</v>
      </c>
      <c r="T27" s="2">
        <v>0</v>
      </c>
      <c r="U27" s="2">
        <v>298</v>
      </c>
      <c r="V27" s="2">
        <v>0</v>
      </c>
      <c r="W27" s="2">
        <v>643</v>
      </c>
      <c r="X27" s="2">
        <v>0</v>
      </c>
      <c r="Y27" s="2">
        <v>149</v>
      </c>
      <c r="Z27" s="2">
        <v>0</v>
      </c>
      <c r="AA27" s="1">
        <f t="shared" ref="AA27:AB30" si="13">Q27+S27+U27+W27+Y27</f>
        <v>1188</v>
      </c>
      <c r="AB27" s="13">
        <f t="shared" si="13"/>
        <v>0</v>
      </c>
      <c r="AC27" s="14">
        <f>AA27+AB27</f>
        <v>1188</v>
      </c>
      <c r="AE27" s="3" t="s">
        <v>12</v>
      </c>
      <c r="AF27" s="2">
        <f t="shared" ref="AF27:AR30" si="14">IFERROR(B27/Q27, "N.A.")</f>
        <v>9890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>
        <f t="shared" si="14"/>
        <v>17200</v>
      </c>
      <c r="AK27" s="2" t="str">
        <f t="shared" si="14"/>
        <v>N.A.</v>
      </c>
      <c r="AL27" s="2">
        <f t="shared" si="14"/>
        <v>5793.1570762052879</v>
      </c>
      <c r="AM27" s="2" t="str">
        <f t="shared" si="14"/>
        <v>N.A.</v>
      </c>
      <c r="AN27" s="2">
        <f t="shared" si="14"/>
        <v>0</v>
      </c>
      <c r="AO27" s="2" t="str">
        <f t="shared" si="14"/>
        <v>N.A.</v>
      </c>
      <c r="AP27" s="15">
        <f t="shared" si="14"/>
        <v>8265.8417508417515</v>
      </c>
      <c r="AQ27" s="16" t="str">
        <f t="shared" si="14"/>
        <v>N.A.</v>
      </c>
      <c r="AR27" s="14">
        <f t="shared" si="14"/>
        <v>8265.8417508417515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>
        <v>5301400</v>
      </c>
      <c r="C29" s="2">
        <v>63235116</v>
      </c>
      <c r="D29" s="2">
        <v>250000</v>
      </c>
      <c r="E29" s="2">
        <v>0</v>
      </c>
      <c r="F29" s="2"/>
      <c r="G29" s="2">
        <v>4739000.0000000009</v>
      </c>
      <c r="H29" s="2"/>
      <c r="I29" s="2">
        <v>2250000</v>
      </c>
      <c r="J29" s="2"/>
      <c r="K29" s="2"/>
      <c r="L29" s="1">
        <f t="shared" si="12"/>
        <v>5551400</v>
      </c>
      <c r="M29" s="13">
        <f t="shared" si="12"/>
        <v>70224116</v>
      </c>
      <c r="N29" s="14">
        <f>L29+M29</f>
        <v>75775516</v>
      </c>
      <c r="P29" s="3" t="s">
        <v>14</v>
      </c>
      <c r="Q29" s="2">
        <v>980</v>
      </c>
      <c r="R29" s="2">
        <v>2972</v>
      </c>
      <c r="S29" s="2">
        <v>125</v>
      </c>
      <c r="T29" s="2">
        <v>125</v>
      </c>
      <c r="U29" s="2">
        <v>0</v>
      </c>
      <c r="V29" s="2">
        <v>689</v>
      </c>
      <c r="W29" s="2">
        <v>0</v>
      </c>
      <c r="X29" s="2">
        <v>516</v>
      </c>
      <c r="Y29" s="2">
        <v>0</v>
      </c>
      <c r="Z29" s="2">
        <v>0</v>
      </c>
      <c r="AA29" s="1">
        <f t="shared" si="13"/>
        <v>1105</v>
      </c>
      <c r="AB29" s="13">
        <f t="shared" si="13"/>
        <v>4302</v>
      </c>
      <c r="AC29" s="14">
        <f>AA29+AB29</f>
        <v>5407</v>
      </c>
      <c r="AE29" s="3" t="s">
        <v>14</v>
      </c>
      <c r="AF29" s="2">
        <f t="shared" si="14"/>
        <v>5409.591836734694</v>
      </c>
      <c r="AG29" s="2">
        <f t="shared" si="14"/>
        <v>21276.956931359353</v>
      </c>
      <c r="AH29" s="2">
        <f t="shared" si="14"/>
        <v>2000</v>
      </c>
      <c r="AI29" s="2">
        <f t="shared" si="14"/>
        <v>0</v>
      </c>
      <c r="AJ29" s="2" t="str">
        <f t="shared" si="14"/>
        <v>N.A.</v>
      </c>
      <c r="AK29" s="2">
        <f t="shared" si="14"/>
        <v>6878.0841799709742</v>
      </c>
      <c r="AL29" s="2" t="str">
        <f t="shared" si="14"/>
        <v>N.A.</v>
      </c>
      <c r="AM29" s="2">
        <f t="shared" si="14"/>
        <v>4360.4651162790697</v>
      </c>
      <c r="AN29" s="2" t="str">
        <f t="shared" si="14"/>
        <v>N.A.</v>
      </c>
      <c r="AO29" s="2" t="str">
        <f t="shared" si="14"/>
        <v>N.A.</v>
      </c>
      <c r="AP29" s="15">
        <f t="shared" si="14"/>
        <v>5023.8914027149322</v>
      </c>
      <c r="AQ29" s="16">
        <f t="shared" si="14"/>
        <v>16323.59739655974</v>
      </c>
      <c r="AR29" s="14">
        <f t="shared" si="14"/>
        <v>14014.33623081191</v>
      </c>
    </row>
    <row r="30" spans="1:44" ht="15" customHeight="1" thickBot="1" x14ac:dyDescent="0.3">
      <c r="A30" s="3" t="s">
        <v>15</v>
      </c>
      <c r="B30" s="2">
        <v>5696270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5696270</v>
      </c>
      <c r="M30" s="13">
        <f t="shared" si="12"/>
        <v>0</v>
      </c>
      <c r="N30" s="14">
        <f>L30+M30</f>
        <v>5696270</v>
      </c>
      <c r="P30" s="3" t="s">
        <v>15</v>
      </c>
      <c r="Q30" s="2">
        <v>596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596</v>
      </c>
      <c r="AB30" s="13">
        <f t="shared" si="13"/>
        <v>0</v>
      </c>
      <c r="AC30" s="22">
        <f>AA30+AB30</f>
        <v>596</v>
      </c>
      <c r="AE30" s="3" t="s">
        <v>15</v>
      </c>
      <c r="AF30" s="2">
        <f t="shared" si="14"/>
        <v>9557.5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>
        <f t="shared" si="14"/>
        <v>9557.5</v>
      </c>
      <c r="AQ30" s="16" t="str">
        <f t="shared" si="14"/>
        <v>N.A.</v>
      </c>
      <c r="AR30" s="14">
        <f t="shared" si="14"/>
        <v>9557.5</v>
      </c>
    </row>
    <row r="31" spans="1:44" ht="15" customHeight="1" thickBot="1" x14ac:dyDescent="0.3">
      <c r="A31" s="4" t="s">
        <v>16</v>
      </c>
      <c r="B31" s="2">
        <v>11966890</v>
      </c>
      <c r="C31" s="2">
        <v>63235116</v>
      </c>
      <c r="D31" s="2">
        <v>250000</v>
      </c>
      <c r="E31" s="2">
        <v>0</v>
      </c>
      <c r="F31" s="2">
        <v>5125600</v>
      </c>
      <c r="G31" s="2">
        <v>4739000.0000000009</v>
      </c>
      <c r="H31" s="2">
        <v>3725000</v>
      </c>
      <c r="I31" s="2">
        <v>2250000</v>
      </c>
      <c r="J31" s="2">
        <v>0</v>
      </c>
      <c r="K31" s="2"/>
      <c r="L31" s="1">
        <f t="shared" ref="L31" si="15">B31+D31+F31+H31+J31</f>
        <v>21067490</v>
      </c>
      <c r="M31" s="13">
        <f t="shared" ref="M31" si="16">C31+E31+G31+I31+K31</f>
        <v>70224116</v>
      </c>
      <c r="N31" s="22">
        <f>L31+M31</f>
        <v>91291606</v>
      </c>
      <c r="P31" s="4" t="s">
        <v>16</v>
      </c>
      <c r="Q31" s="2">
        <v>1674</v>
      </c>
      <c r="R31" s="2">
        <v>2972</v>
      </c>
      <c r="S31" s="2">
        <v>125</v>
      </c>
      <c r="T31" s="2">
        <v>125</v>
      </c>
      <c r="U31" s="2">
        <v>298</v>
      </c>
      <c r="V31" s="2">
        <v>689</v>
      </c>
      <c r="W31" s="2">
        <v>643</v>
      </c>
      <c r="X31" s="2">
        <v>516</v>
      </c>
      <c r="Y31" s="2">
        <v>149</v>
      </c>
      <c r="Z31" s="2">
        <v>0</v>
      </c>
      <c r="AA31" s="1">
        <f t="shared" ref="AA31" si="17">Q31+S31+U31+W31+Y31</f>
        <v>2889</v>
      </c>
      <c r="AB31" s="13">
        <f t="shared" ref="AB31" si="18">R31+T31+V31+X31+Z31</f>
        <v>4302</v>
      </c>
      <c r="AC31" s="14">
        <f>AA31+AB31</f>
        <v>7191</v>
      </c>
      <c r="AE31" s="4" t="s">
        <v>16</v>
      </c>
      <c r="AF31" s="2">
        <f t="shared" ref="AF31:AO31" si="19">IFERROR(B31/Q31, "N.A.")</f>
        <v>7148.6798088410987</v>
      </c>
      <c r="AG31" s="2">
        <f t="shared" si="19"/>
        <v>21276.956931359353</v>
      </c>
      <c r="AH31" s="2">
        <f t="shared" si="19"/>
        <v>2000</v>
      </c>
      <c r="AI31" s="2">
        <f t="shared" si="19"/>
        <v>0</v>
      </c>
      <c r="AJ31" s="2">
        <f t="shared" si="19"/>
        <v>17200</v>
      </c>
      <c r="AK31" s="2">
        <f t="shared" si="19"/>
        <v>6878.0841799709742</v>
      </c>
      <c r="AL31" s="2">
        <f t="shared" si="19"/>
        <v>5793.1570762052879</v>
      </c>
      <c r="AM31" s="2">
        <f t="shared" si="19"/>
        <v>4360.4651162790697</v>
      </c>
      <c r="AN31" s="2">
        <f t="shared" si="19"/>
        <v>0</v>
      </c>
      <c r="AO31" s="2" t="str">
        <f t="shared" si="19"/>
        <v>N.A.</v>
      </c>
      <c r="AP31" s="15">
        <f t="shared" ref="AP31" si="20">IFERROR(L31/AA31, "N.A.")</f>
        <v>7292.3122187608169</v>
      </c>
      <c r="AQ31" s="16">
        <f t="shared" ref="AQ31" si="21">IFERROR(M31/AB31, "N.A.")</f>
        <v>16323.59739655974</v>
      </c>
      <c r="AR31" s="14">
        <f t="shared" ref="AR31" si="22">IFERROR(N31/AC31, "N.A.")</f>
        <v>12695.258795716869</v>
      </c>
    </row>
    <row r="32" spans="1:44" ht="15" customHeight="1" thickBot="1" x14ac:dyDescent="0.3">
      <c r="A32" s="5" t="s">
        <v>0</v>
      </c>
      <c r="B32" s="28">
        <f>B31+C31</f>
        <v>75202006</v>
      </c>
      <c r="C32" s="30"/>
      <c r="D32" s="28">
        <f>D31+E31</f>
        <v>250000</v>
      </c>
      <c r="E32" s="30"/>
      <c r="F32" s="28">
        <f>F31+G31</f>
        <v>9864600</v>
      </c>
      <c r="G32" s="30"/>
      <c r="H32" s="28">
        <f>H31+I31</f>
        <v>5975000</v>
      </c>
      <c r="I32" s="30"/>
      <c r="J32" s="28">
        <f>J31+K31</f>
        <v>0</v>
      </c>
      <c r="K32" s="30"/>
      <c r="L32" s="28">
        <f>L31+M31</f>
        <v>91291606</v>
      </c>
      <c r="M32" s="29"/>
      <c r="N32" s="23">
        <f>B32+D32+F32+H32+J32</f>
        <v>91291606</v>
      </c>
      <c r="P32" s="5" t="s">
        <v>0</v>
      </c>
      <c r="Q32" s="28">
        <f>Q31+R31</f>
        <v>4646</v>
      </c>
      <c r="R32" s="30"/>
      <c r="S32" s="28">
        <f>S31+T31</f>
        <v>250</v>
      </c>
      <c r="T32" s="30"/>
      <c r="U32" s="28">
        <f>U31+V31</f>
        <v>987</v>
      </c>
      <c r="V32" s="30"/>
      <c r="W32" s="28">
        <f>W31+X31</f>
        <v>1159</v>
      </c>
      <c r="X32" s="30"/>
      <c r="Y32" s="28">
        <f>Y31+Z31</f>
        <v>149</v>
      </c>
      <c r="Z32" s="30"/>
      <c r="AA32" s="28">
        <f>AA31+AB31</f>
        <v>7191</v>
      </c>
      <c r="AB32" s="30"/>
      <c r="AC32" s="24">
        <f>Q32+S32+U32+W32+Y32</f>
        <v>7191</v>
      </c>
      <c r="AE32" s="5" t="s">
        <v>0</v>
      </c>
      <c r="AF32" s="31">
        <f>IFERROR(B32/Q32,"N.A.")</f>
        <v>16186.398191993112</v>
      </c>
      <c r="AG32" s="32"/>
      <c r="AH32" s="31">
        <f>IFERROR(D32/S32,"N.A.")</f>
        <v>1000</v>
      </c>
      <c r="AI32" s="32"/>
      <c r="AJ32" s="31">
        <f>IFERROR(F32/U32,"N.A.")</f>
        <v>9994.5288753799396</v>
      </c>
      <c r="AK32" s="32"/>
      <c r="AL32" s="31">
        <f>IFERROR(H32/W32,"N.A.")</f>
        <v>5155.3062985332181</v>
      </c>
      <c r="AM32" s="32"/>
      <c r="AN32" s="31">
        <f>IFERROR(J32/Y32,"N.A.")</f>
        <v>0</v>
      </c>
      <c r="AO32" s="32"/>
      <c r="AP32" s="31">
        <f>IFERROR(L32/AA32,"N.A.")</f>
        <v>12695.258795716869</v>
      </c>
      <c r="AQ32" s="32"/>
      <c r="AR32" s="17">
        <f>IFERROR(N32/AC32, "N.A.")</f>
        <v>12695.258795716869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6794000</v>
      </c>
      <c r="C39" s="2"/>
      <c r="D39" s="2">
        <v>252840</v>
      </c>
      <c r="E39" s="2"/>
      <c r="F39" s="2">
        <v>3362600.0000000005</v>
      </c>
      <c r="G39" s="2"/>
      <c r="H39" s="2">
        <v>5421440</v>
      </c>
      <c r="I39" s="2"/>
      <c r="J39" s="2">
        <v>0</v>
      </c>
      <c r="K39" s="2"/>
      <c r="L39" s="1">
        <f t="shared" ref="L39:M42" si="23">B39+D39+F39+H39+J39</f>
        <v>15830880</v>
      </c>
      <c r="M39" s="13">
        <f t="shared" si="23"/>
        <v>0</v>
      </c>
      <c r="N39" s="14">
        <f>L39+M39</f>
        <v>15830880</v>
      </c>
      <c r="P39" s="3" t="s">
        <v>12</v>
      </c>
      <c r="Q39" s="2">
        <v>392</v>
      </c>
      <c r="R39" s="2">
        <v>0</v>
      </c>
      <c r="S39" s="2">
        <v>98</v>
      </c>
      <c r="T39" s="2">
        <v>0</v>
      </c>
      <c r="U39" s="2">
        <v>282</v>
      </c>
      <c r="V39" s="2">
        <v>0</v>
      </c>
      <c r="W39" s="2">
        <v>738</v>
      </c>
      <c r="X39" s="2">
        <v>0</v>
      </c>
      <c r="Y39" s="2">
        <v>241</v>
      </c>
      <c r="Z39" s="2">
        <v>0</v>
      </c>
      <c r="AA39" s="1">
        <f t="shared" ref="AA39:AB42" si="24">Q39+S39+U39+W39+Y39</f>
        <v>1751</v>
      </c>
      <c r="AB39" s="13">
        <f t="shared" si="24"/>
        <v>0</v>
      </c>
      <c r="AC39" s="14">
        <f>AA39+AB39</f>
        <v>1751</v>
      </c>
      <c r="AE39" s="3" t="s">
        <v>12</v>
      </c>
      <c r="AF39" s="2">
        <f t="shared" ref="AF39:AR42" si="25">IFERROR(B39/Q39, "N.A.")</f>
        <v>17331.632653061224</v>
      </c>
      <c r="AG39" s="2" t="str">
        <f t="shared" si="25"/>
        <v>N.A.</v>
      </c>
      <c r="AH39" s="2">
        <f t="shared" si="25"/>
        <v>2580</v>
      </c>
      <c r="AI39" s="2" t="str">
        <f t="shared" si="25"/>
        <v>N.A.</v>
      </c>
      <c r="AJ39" s="2">
        <f t="shared" si="25"/>
        <v>11924.113475177306</v>
      </c>
      <c r="AK39" s="2" t="str">
        <f t="shared" si="25"/>
        <v>N.A.</v>
      </c>
      <c r="AL39" s="2">
        <f t="shared" si="25"/>
        <v>7346.124661246612</v>
      </c>
      <c r="AM39" s="2" t="str">
        <f t="shared" si="25"/>
        <v>N.A.</v>
      </c>
      <c r="AN39" s="2">
        <f t="shared" si="25"/>
        <v>0</v>
      </c>
      <c r="AO39" s="2" t="str">
        <f t="shared" si="25"/>
        <v>N.A.</v>
      </c>
      <c r="AP39" s="15">
        <f t="shared" si="25"/>
        <v>9041.0508280982303</v>
      </c>
      <c r="AQ39" s="16" t="str">
        <f t="shared" si="25"/>
        <v>N.A.</v>
      </c>
      <c r="AR39" s="14">
        <f t="shared" si="25"/>
        <v>9041.0508280982303</v>
      </c>
    </row>
    <row r="40" spans="1:44" ht="15" customHeight="1" thickBot="1" x14ac:dyDescent="0.3">
      <c r="A40" s="3" t="s">
        <v>13</v>
      </c>
      <c r="B40" s="2">
        <v>356040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356040</v>
      </c>
      <c r="M40" s="13">
        <f t="shared" si="23"/>
        <v>0</v>
      </c>
      <c r="N40" s="14">
        <f>L40+M40</f>
        <v>356040</v>
      </c>
      <c r="P40" s="3" t="s">
        <v>13</v>
      </c>
      <c r="Q40" s="2">
        <v>92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4"/>
        <v>92</v>
      </c>
      <c r="AB40" s="13">
        <f t="shared" si="24"/>
        <v>0</v>
      </c>
      <c r="AC40" s="14">
        <f>AA40+AB40</f>
        <v>92</v>
      </c>
      <c r="AE40" s="3" t="s">
        <v>13</v>
      </c>
      <c r="AF40" s="2">
        <f t="shared" si="25"/>
        <v>3870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>
        <f t="shared" si="25"/>
        <v>3870</v>
      </c>
      <c r="AQ40" s="16" t="str">
        <f t="shared" si="25"/>
        <v>N.A.</v>
      </c>
      <c r="AR40" s="14">
        <f t="shared" si="25"/>
        <v>3870</v>
      </c>
    </row>
    <row r="41" spans="1:44" ht="15" customHeight="1" thickBot="1" x14ac:dyDescent="0.3">
      <c r="A41" s="3" t="s">
        <v>14</v>
      </c>
      <c r="B41" s="2">
        <v>7199830</v>
      </c>
      <c r="C41" s="2">
        <v>43604000</v>
      </c>
      <c r="D41" s="2">
        <v>21505839.999999996</v>
      </c>
      <c r="E41" s="2"/>
      <c r="F41" s="2"/>
      <c r="G41" s="2">
        <v>0</v>
      </c>
      <c r="H41" s="2"/>
      <c r="I41" s="2">
        <v>0</v>
      </c>
      <c r="J41" s="2">
        <v>0</v>
      </c>
      <c r="K41" s="2"/>
      <c r="L41" s="1">
        <f t="shared" si="23"/>
        <v>28705669.999999996</v>
      </c>
      <c r="M41" s="13">
        <f t="shared" si="23"/>
        <v>43604000</v>
      </c>
      <c r="N41" s="14">
        <f>L41+M41</f>
        <v>72309670</v>
      </c>
      <c r="P41" s="3" t="s">
        <v>14</v>
      </c>
      <c r="Q41" s="2">
        <v>888</v>
      </c>
      <c r="R41" s="2">
        <v>2969</v>
      </c>
      <c r="S41" s="2">
        <v>865</v>
      </c>
      <c r="T41" s="2">
        <v>0</v>
      </c>
      <c r="U41" s="2">
        <v>0</v>
      </c>
      <c r="V41" s="2">
        <v>98</v>
      </c>
      <c r="W41" s="2">
        <v>0</v>
      </c>
      <c r="X41" s="2">
        <v>149</v>
      </c>
      <c r="Y41" s="2">
        <v>125</v>
      </c>
      <c r="Z41" s="2">
        <v>0</v>
      </c>
      <c r="AA41" s="1">
        <f t="shared" si="24"/>
        <v>1878</v>
      </c>
      <c r="AB41" s="13">
        <f t="shared" si="24"/>
        <v>3216</v>
      </c>
      <c r="AC41" s="14">
        <f>AA41+AB41</f>
        <v>5094</v>
      </c>
      <c r="AE41" s="3" t="s">
        <v>14</v>
      </c>
      <c r="AF41" s="2">
        <f t="shared" si="25"/>
        <v>8107.916666666667</v>
      </c>
      <c r="AG41" s="2">
        <f t="shared" si="25"/>
        <v>14686.426406197374</v>
      </c>
      <c r="AH41" s="2">
        <f t="shared" si="25"/>
        <v>24862.242774566468</v>
      </c>
      <c r="AI41" s="2" t="str">
        <f t="shared" si="25"/>
        <v>N.A.</v>
      </c>
      <c r="AJ41" s="2" t="str">
        <f t="shared" si="25"/>
        <v>N.A.</v>
      </c>
      <c r="AK41" s="2">
        <f t="shared" si="25"/>
        <v>0</v>
      </c>
      <c r="AL41" s="2" t="str">
        <f t="shared" si="25"/>
        <v>N.A.</v>
      </c>
      <c r="AM41" s="2">
        <f t="shared" si="25"/>
        <v>0</v>
      </c>
      <c r="AN41" s="2">
        <f t="shared" si="25"/>
        <v>0</v>
      </c>
      <c r="AO41" s="2" t="str">
        <f t="shared" si="25"/>
        <v>N.A.</v>
      </c>
      <c r="AP41" s="15">
        <f t="shared" si="25"/>
        <v>15285.234291799785</v>
      </c>
      <c r="AQ41" s="16">
        <f t="shared" si="25"/>
        <v>13558.457711442787</v>
      </c>
      <c r="AR41" s="14">
        <f t="shared" si="25"/>
        <v>14195.066745190421</v>
      </c>
    </row>
    <row r="42" spans="1:44" ht="15" customHeight="1" thickBot="1" x14ac:dyDescent="0.3">
      <c r="A42" s="3" t="s">
        <v>15</v>
      </c>
      <c r="B42" s="2">
        <v>640700</v>
      </c>
      <c r="C42" s="2"/>
      <c r="D42" s="2"/>
      <c r="E42" s="2"/>
      <c r="F42" s="2"/>
      <c r="G42" s="2">
        <v>276000</v>
      </c>
      <c r="H42" s="2">
        <v>1922100</v>
      </c>
      <c r="I42" s="2"/>
      <c r="J42" s="2"/>
      <c r="K42" s="2"/>
      <c r="L42" s="1">
        <f t="shared" si="23"/>
        <v>2562800</v>
      </c>
      <c r="M42" s="13">
        <f t="shared" si="23"/>
        <v>276000</v>
      </c>
      <c r="N42" s="14">
        <f>L42+M42</f>
        <v>2838800</v>
      </c>
      <c r="P42" s="3" t="s">
        <v>15</v>
      </c>
      <c r="Q42" s="2">
        <v>149</v>
      </c>
      <c r="R42" s="2">
        <v>0</v>
      </c>
      <c r="S42" s="2">
        <v>0</v>
      </c>
      <c r="T42" s="2">
        <v>0</v>
      </c>
      <c r="U42" s="2">
        <v>0</v>
      </c>
      <c r="V42" s="2">
        <v>92</v>
      </c>
      <c r="W42" s="2">
        <v>149</v>
      </c>
      <c r="X42" s="2">
        <v>0</v>
      </c>
      <c r="Y42" s="2">
        <v>0</v>
      </c>
      <c r="Z42" s="2">
        <v>0</v>
      </c>
      <c r="AA42" s="1">
        <f t="shared" si="24"/>
        <v>298</v>
      </c>
      <c r="AB42" s="13">
        <f t="shared" si="24"/>
        <v>92</v>
      </c>
      <c r="AC42" s="14">
        <f>AA42+AB42</f>
        <v>390</v>
      </c>
      <c r="AE42" s="3" t="s">
        <v>15</v>
      </c>
      <c r="AF42" s="2">
        <f t="shared" si="25"/>
        <v>4300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>
        <f t="shared" si="25"/>
        <v>3000</v>
      </c>
      <c r="AL42" s="2">
        <f t="shared" si="25"/>
        <v>12900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>
        <f t="shared" si="25"/>
        <v>8600</v>
      </c>
      <c r="AQ42" s="16">
        <f t="shared" si="25"/>
        <v>3000</v>
      </c>
      <c r="AR42" s="14">
        <f t="shared" si="25"/>
        <v>7278.9743589743593</v>
      </c>
    </row>
    <row r="43" spans="1:44" ht="15" customHeight="1" thickBot="1" x14ac:dyDescent="0.3">
      <c r="A43" s="4" t="s">
        <v>16</v>
      </c>
      <c r="B43" s="2">
        <v>14990569.999999996</v>
      </c>
      <c r="C43" s="2">
        <v>43604000</v>
      </c>
      <c r="D43" s="2">
        <v>21758680</v>
      </c>
      <c r="E43" s="2"/>
      <c r="F43" s="2">
        <v>3362600.0000000005</v>
      </c>
      <c r="G43" s="2">
        <v>276000</v>
      </c>
      <c r="H43" s="2">
        <v>7343540.0000000009</v>
      </c>
      <c r="I43" s="2">
        <v>0</v>
      </c>
      <c r="J43" s="2">
        <v>0</v>
      </c>
      <c r="K43" s="2"/>
      <c r="L43" s="1">
        <f t="shared" ref="L43" si="26">B43+D43+F43+H43+J43</f>
        <v>47455390</v>
      </c>
      <c r="M43" s="13">
        <f t="shared" ref="M43" si="27">C43+E43+G43+I43+K43</f>
        <v>43880000</v>
      </c>
      <c r="N43" s="22">
        <f>L43+M43</f>
        <v>91335390</v>
      </c>
      <c r="P43" s="4" t="s">
        <v>16</v>
      </c>
      <c r="Q43" s="2">
        <v>1521</v>
      </c>
      <c r="R43" s="2">
        <v>2969</v>
      </c>
      <c r="S43" s="2">
        <v>963</v>
      </c>
      <c r="T43" s="2">
        <v>0</v>
      </c>
      <c r="U43" s="2">
        <v>282</v>
      </c>
      <c r="V43" s="2">
        <v>190</v>
      </c>
      <c r="W43" s="2">
        <v>887</v>
      </c>
      <c r="X43" s="2">
        <v>149</v>
      </c>
      <c r="Y43" s="2">
        <v>366</v>
      </c>
      <c r="Z43" s="2">
        <v>0</v>
      </c>
      <c r="AA43" s="1">
        <f t="shared" ref="AA43" si="28">Q43+S43+U43+W43+Y43</f>
        <v>4019</v>
      </c>
      <c r="AB43" s="13">
        <f t="shared" ref="AB43" si="29">R43+T43+V43+X43+Z43</f>
        <v>3308</v>
      </c>
      <c r="AC43" s="22">
        <f>AA43+AB43</f>
        <v>7327</v>
      </c>
      <c r="AE43" s="4" t="s">
        <v>16</v>
      </c>
      <c r="AF43" s="2">
        <f t="shared" ref="AF43:AO43" si="30">IFERROR(B43/Q43, "N.A.")</f>
        <v>9855.7330703484531</v>
      </c>
      <c r="AG43" s="2">
        <f t="shared" si="30"/>
        <v>14686.426406197374</v>
      </c>
      <c r="AH43" s="2">
        <f t="shared" si="30"/>
        <v>22594.683281412254</v>
      </c>
      <c r="AI43" s="2" t="str">
        <f t="shared" si="30"/>
        <v>N.A.</v>
      </c>
      <c r="AJ43" s="2">
        <f t="shared" si="30"/>
        <v>11924.113475177306</v>
      </c>
      <c r="AK43" s="2">
        <f t="shared" si="30"/>
        <v>1452.6315789473683</v>
      </c>
      <c r="AL43" s="2">
        <f t="shared" si="30"/>
        <v>8279.0755355129659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31">IFERROR(L43/AA43, "N.A.")</f>
        <v>11807.760636974372</v>
      </c>
      <c r="AQ43" s="16">
        <f t="shared" ref="AQ43" si="32">IFERROR(M43/AB43, "N.A.")</f>
        <v>13264.812575574366</v>
      </c>
      <c r="AR43" s="14">
        <f t="shared" ref="AR43" si="33">IFERROR(N43/AC43, "N.A.")</f>
        <v>12465.591647331787</v>
      </c>
    </row>
    <row r="44" spans="1:44" ht="15" customHeight="1" thickBot="1" x14ac:dyDescent="0.3">
      <c r="A44" s="5" t="s">
        <v>0</v>
      </c>
      <c r="B44" s="28">
        <f>B43+C43</f>
        <v>58594570</v>
      </c>
      <c r="C44" s="30"/>
      <c r="D44" s="28">
        <f>D43+E43</f>
        <v>21758680</v>
      </c>
      <c r="E44" s="30"/>
      <c r="F44" s="28">
        <f>F43+G43</f>
        <v>3638600.0000000005</v>
      </c>
      <c r="G44" s="30"/>
      <c r="H44" s="28">
        <f>H43+I43</f>
        <v>7343540.0000000009</v>
      </c>
      <c r="I44" s="30"/>
      <c r="J44" s="28">
        <f>J43+K43</f>
        <v>0</v>
      </c>
      <c r="K44" s="30"/>
      <c r="L44" s="28">
        <f>L43+M43</f>
        <v>91335390</v>
      </c>
      <c r="M44" s="29"/>
      <c r="N44" s="23">
        <f>B44+D44+F44+H44+J44</f>
        <v>91335390</v>
      </c>
      <c r="P44" s="5" t="s">
        <v>0</v>
      </c>
      <c r="Q44" s="28">
        <f>Q43+R43</f>
        <v>4490</v>
      </c>
      <c r="R44" s="30"/>
      <c r="S44" s="28">
        <f>S43+T43</f>
        <v>963</v>
      </c>
      <c r="T44" s="30"/>
      <c r="U44" s="28">
        <f>U43+V43</f>
        <v>472</v>
      </c>
      <c r="V44" s="30"/>
      <c r="W44" s="28">
        <f>W43+X43</f>
        <v>1036</v>
      </c>
      <c r="X44" s="30"/>
      <c r="Y44" s="28">
        <f>Y43+Z43</f>
        <v>366</v>
      </c>
      <c r="Z44" s="30"/>
      <c r="AA44" s="28">
        <f>AA43+AB43</f>
        <v>7327</v>
      </c>
      <c r="AB44" s="29"/>
      <c r="AC44" s="23">
        <f>Q44+S44+U44+W44+Y44</f>
        <v>7327</v>
      </c>
      <c r="AE44" s="5" t="s">
        <v>0</v>
      </c>
      <c r="AF44" s="31">
        <f>IFERROR(B44/Q44,"N.A.")</f>
        <v>13050.015590200446</v>
      </c>
      <c r="AG44" s="32"/>
      <c r="AH44" s="31">
        <f>IFERROR(D44/S44,"N.A.")</f>
        <v>22594.683281412254</v>
      </c>
      <c r="AI44" s="32"/>
      <c r="AJ44" s="31">
        <f>IFERROR(F44/U44,"N.A.")</f>
        <v>7708.8983050847464</v>
      </c>
      <c r="AK44" s="32"/>
      <c r="AL44" s="31">
        <f>IFERROR(H44/W44,"N.A.")</f>
        <v>7088.3590733590745</v>
      </c>
      <c r="AM44" s="32"/>
      <c r="AN44" s="31">
        <f>IFERROR(J44/Y44,"N.A.")</f>
        <v>0</v>
      </c>
      <c r="AO44" s="32"/>
      <c r="AP44" s="31">
        <f>IFERROR(L44/AA44,"N.A.")</f>
        <v>12465.591647331787</v>
      </c>
      <c r="AQ44" s="32"/>
      <c r="AR44" s="17">
        <f>IFERROR(N44/AC44, "N.A.")</f>
        <v>12465.591647331787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420698224.99999988</v>
      </c>
      <c r="C15" s="2"/>
      <c r="D15" s="2">
        <v>116492355</v>
      </c>
      <c r="E15" s="2"/>
      <c r="F15" s="2">
        <v>258185449.99999997</v>
      </c>
      <c r="G15" s="2"/>
      <c r="H15" s="2">
        <v>592072618.99999976</v>
      </c>
      <c r="I15" s="2"/>
      <c r="J15" s="2">
        <v>0</v>
      </c>
      <c r="K15" s="2"/>
      <c r="L15" s="1">
        <f t="shared" ref="L15:M18" si="0">B15+D15+F15+H15+J15</f>
        <v>1387448648.9999995</v>
      </c>
      <c r="M15" s="13">
        <f t="shared" si="0"/>
        <v>0</v>
      </c>
      <c r="N15" s="14">
        <f>L15+M15</f>
        <v>1387448648.9999995</v>
      </c>
      <c r="P15" s="3" t="s">
        <v>12</v>
      </c>
      <c r="Q15" s="2">
        <v>53421</v>
      </c>
      <c r="R15" s="2">
        <v>0</v>
      </c>
      <c r="S15" s="2">
        <v>16148</v>
      </c>
      <c r="T15" s="2">
        <v>0</v>
      </c>
      <c r="U15" s="2">
        <v>27309</v>
      </c>
      <c r="V15" s="2">
        <v>0</v>
      </c>
      <c r="W15" s="2">
        <v>112057</v>
      </c>
      <c r="X15" s="2">
        <v>0</v>
      </c>
      <c r="Y15" s="2">
        <v>10910</v>
      </c>
      <c r="Z15" s="2">
        <v>0</v>
      </c>
      <c r="AA15" s="1">
        <f t="shared" ref="AA15:AB18" si="1">Q15+S15+U15+W15+Y15</f>
        <v>219845</v>
      </c>
      <c r="AB15" s="13">
        <f t="shared" si="1"/>
        <v>0</v>
      </c>
      <c r="AC15" s="14">
        <f>AA15+AB15</f>
        <v>219845</v>
      </c>
      <c r="AE15" s="3" t="s">
        <v>12</v>
      </c>
      <c r="AF15" s="2">
        <f t="shared" ref="AF15:AR18" si="2">IFERROR(B15/Q15, "N.A.")</f>
        <v>7875.1469459575801</v>
      </c>
      <c r="AG15" s="2" t="str">
        <f t="shared" si="2"/>
        <v>N.A.</v>
      </c>
      <c r="AH15" s="2">
        <f t="shared" si="2"/>
        <v>7214.0422962595985</v>
      </c>
      <c r="AI15" s="2" t="str">
        <f t="shared" si="2"/>
        <v>N.A.</v>
      </c>
      <c r="AJ15" s="2">
        <f t="shared" si="2"/>
        <v>9454.2257131348633</v>
      </c>
      <c r="AK15" s="2" t="str">
        <f t="shared" si="2"/>
        <v>N.A.</v>
      </c>
      <c r="AL15" s="2">
        <f t="shared" si="2"/>
        <v>5283.6736571566234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6311.0311765107217</v>
      </c>
      <c r="AQ15" s="16" t="str">
        <f t="shared" si="2"/>
        <v>N.A.</v>
      </c>
      <c r="AR15" s="14">
        <f t="shared" si="2"/>
        <v>6311.0311765107217</v>
      </c>
    </row>
    <row r="16" spans="1:44" ht="15" customHeight="1" thickBot="1" x14ac:dyDescent="0.3">
      <c r="A16" s="3" t="s">
        <v>13</v>
      </c>
      <c r="B16" s="2">
        <v>196935050</v>
      </c>
      <c r="C16" s="2">
        <v>11805770</v>
      </c>
      <c r="D16" s="2">
        <v>368940</v>
      </c>
      <c r="E16" s="2"/>
      <c r="F16" s="2"/>
      <c r="G16" s="2"/>
      <c r="H16" s="2"/>
      <c r="I16" s="2"/>
      <c r="J16" s="2"/>
      <c r="K16" s="2"/>
      <c r="L16" s="1">
        <f t="shared" si="0"/>
        <v>197303990</v>
      </c>
      <c r="M16" s="13">
        <f t="shared" si="0"/>
        <v>11805770</v>
      </c>
      <c r="N16" s="14">
        <f>L16+M16</f>
        <v>209109760</v>
      </c>
      <c r="P16" s="3" t="s">
        <v>13</v>
      </c>
      <c r="Q16" s="2">
        <v>31243</v>
      </c>
      <c r="R16" s="2">
        <v>1372</v>
      </c>
      <c r="S16" s="2">
        <v>143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31386</v>
      </c>
      <c r="AB16" s="13">
        <f t="shared" si="1"/>
        <v>1372</v>
      </c>
      <c r="AC16" s="14">
        <f>AA16+AB16</f>
        <v>32758</v>
      </c>
      <c r="AE16" s="3" t="s">
        <v>13</v>
      </c>
      <c r="AF16" s="2">
        <f t="shared" si="2"/>
        <v>6303.3335467144643</v>
      </c>
      <c r="AG16" s="2">
        <f t="shared" si="2"/>
        <v>8604.7886297376099</v>
      </c>
      <c r="AH16" s="2">
        <f t="shared" si="2"/>
        <v>2580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6286.3694003695919</v>
      </c>
      <c r="AQ16" s="16">
        <f t="shared" si="2"/>
        <v>8604.7886297376099</v>
      </c>
      <c r="AR16" s="14">
        <f t="shared" si="2"/>
        <v>6383.4715184077168</v>
      </c>
    </row>
    <row r="17" spans="1:44" ht="15" customHeight="1" thickBot="1" x14ac:dyDescent="0.3">
      <c r="A17" s="3" t="s">
        <v>14</v>
      </c>
      <c r="B17" s="2">
        <v>815540552.99999988</v>
      </c>
      <c r="C17" s="2">
        <v>4757838129.9999971</v>
      </c>
      <c r="D17" s="2">
        <v>199845530</v>
      </c>
      <c r="E17" s="2">
        <v>112230099.99999999</v>
      </c>
      <c r="F17" s="2"/>
      <c r="G17" s="2">
        <v>321346044.99999982</v>
      </c>
      <c r="H17" s="2"/>
      <c r="I17" s="2">
        <v>241219360.00000003</v>
      </c>
      <c r="J17" s="2">
        <v>0</v>
      </c>
      <c r="K17" s="2"/>
      <c r="L17" s="1">
        <f t="shared" si="0"/>
        <v>1015386082.9999999</v>
      </c>
      <c r="M17" s="13">
        <f t="shared" si="0"/>
        <v>5432633634.9999971</v>
      </c>
      <c r="N17" s="14">
        <f>L17+M17</f>
        <v>6448019717.9999971</v>
      </c>
      <c r="P17" s="3" t="s">
        <v>14</v>
      </c>
      <c r="Q17" s="2">
        <v>106446</v>
      </c>
      <c r="R17" s="2">
        <v>476318</v>
      </c>
      <c r="S17" s="2">
        <v>20098</v>
      </c>
      <c r="T17" s="2">
        <v>8911</v>
      </c>
      <c r="U17" s="2">
        <v>0</v>
      </c>
      <c r="V17" s="2">
        <v>23554</v>
      </c>
      <c r="W17" s="2">
        <v>0</v>
      </c>
      <c r="X17" s="2">
        <v>29941</v>
      </c>
      <c r="Y17" s="2">
        <v>8939</v>
      </c>
      <c r="Z17" s="2">
        <v>0</v>
      </c>
      <c r="AA17" s="1">
        <f t="shared" si="1"/>
        <v>135483</v>
      </c>
      <c r="AB17" s="13">
        <f t="shared" si="1"/>
        <v>538724</v>
      </c>
      <c r="AC17" s="14">
        <f>AA17+AB17</f>
        <v>674207</v>
      </c>
      <c r="AE17" s="3" t="s">
        <v>14</v>
      </c>
      <c r="AF17" s="2">
        <f t="shared" si="2"/>
        <v>7661.5425004227482</v>
      </c>
      <c r="AG17" s="2">
        <f t="shared" si="2"/>
        <v>9988.7850763565457</v>
      </c>
      <c r="AH17" s="2">
        <f t="shared" si="2"/>
        <v>9943.553089859688</v>
      </c>
      <c r="AI17" s="2">
        <f t="shared" si="2"/>
        <v>12594.557288744247</v>
      </c>
      <c r="AJ17" s="2" t="str">
        <f t="shared" si="2"/>
        <v>N.A.</v>
      </c>
      <c r="AK17" s="2">
        <f t="shared" si="2"/>
        <v>13642.950029718937</v>
      </c>
      <c r="AL17" s="2" t="str">
        <f t="shared" si="2"/>
        <v>N.A.</v>
      </c>
      <c r="AM17" s="2">
        <f t="shared" si="2"/>
        <v>8056.4897632009624</v>
      </c>
      <c r="AN17" s="2">
        <f t="shared" si="2"/>
        <v>0</v>
      </c>
      <c r="AO17" s="2" t="str">
        <f t="shared" si="2"/>
        <v>N.A.</v>
      </c>
      <c r="AP17" s="15">
        <f t="shared" si="2"/>
        <v>7494.5645062480153</v>
      </c>
      <c r="AQ17" s="16">
        <f t="shared" si="2"/>
        <v>10084.261393589291</v>
      </c>
      <c r="AR17" s="14">
        <f t="shared" si="2"/>
        <v>9563.857565999755</v>
      </c>
    </row>
    <row r="18" spans="1:44" ht="15" customHeight="1" thickBot="1" x14ac:dyDescent="0.3">
      <c r="A18" s="3" t="s">
        <v>15</v>
      </c>
      <c r="B18" s="2">
        <v>51037760.000000007</v>
      </c>
      <c r="C18" s="2">
        <v>27561139.999999996</v>
      </c>
      <c r="D18" s="2">
        <v>4785900</v>
      </c>
      <c r="E18" s="2"/>
      <c r="F18" s="2"/>
      <c r="G18" s="2">
        <v>15338664</v>
      </c>
      <c r="H18" s="2">
        <v>19486707.000000007</v>
      </c>
      <c r="I18" s="2"/>
      <c r="J18" s="2">
        <v>0</v>
      </c>
      <c r="K18" s="2"/>
      <c r="L18" s="1">
        <f t="shared" si="0"/>
        <v>75310367.000000015</v>
      </c>
      <c r="M18" s="13">
        <f t="shared" si="0"/>
        <v>42899804</v>
      </c>
      <c r="N18" s="14">
        <f>L18+M18</f>
        <v>118210171.00000001</v>
      </c>
      <c r="P18" s="3" t="s">
        <v>15</v>
      </c>
      <c r="Q18" s="2">
        <v>8110</v>
      </c>
      <c r="R18" s="2">
        <v>2622</v>
      </c>
      <c r="S18" s="2">
        <v>1249</v>
      </c>
      <c r="T18" s="2">
        <v>0</v>
      </c>
      <c r="U18" s="2">
        <v>0</v>
      </c>
      <c r="V18" s="2">
        <v>2181</v>
      </c>
      <c r="W18" s="2">
        <v>18859</v>
      </c>
      <c r="X18" s="2">
        <v>0</v>
      </c>
      <c r="Y18" s="2">
        <v>4685</v>
      </c>
      <c r="Z18" s="2">
        <v>0</v>
      </c>
      <c r="AA18" s="1">
        <f t="shared" si="1"/>
        <v>32903</v>
      </c>
      <c r="AB18" s="13">
        <f t="shared" si="1"/>
        <v>4803</v>
      </c>
      <c r="AC18" s="22">
        <f>AA18+AB18</f>
        <v>37706</v>
      </c>
      <c r="AE18" s="3" t="s">
        <v>15</v>
      </c>
      <c r="AF18" s="2">
        <f t="shared" si="2"/>
        <v>6293.1886559802724</v>
      </c>
      <c r="AG18" s="2">
        <f t="shared" si="2"/>
        <v>10511.495041952707</v>
      </c>
      <c r="AH18" s="2">
        <f t="shared" si="2"/>
        <v>3831.7854283426741</v>
      </c>
      <c r="AI18" s="2" t="str">
        <f t="shared" si="2"/>
        <v>N.A.</v>
      </c>
      <c r="AJ18" s="2" t="str">
        <f t="shared" si="2"/>
        <v>N.A.</v>
      </c>
      <c r="AK18" s="2">
        <f t="shared" si="2"/>
        <v>7032.8583218707017</v>
      </c>
      <c r="AL18" s="2">
        <f t="shared" si="2"/>
        <v>1033.2842144334275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2288.8601951189867</v>
      </c>
      <c r="AQ18" s="16">
        <f t="shared" si="2"/>
        <v>8931.8767437018523</v>
      </c>
      <c r="AR18" s="14">
        <f t="shared" si="2"/>
        <v>3135.0493555402327</v>
      </c>
    </row>
    <row r="19" spans="1:44" ht="15" customHeight="1" thickBot="1" x14ac:dyDescent="0.3">
      <c r="A19" s="4" t="s">
        <v>16</v>
      </c>
      <c r="B19" s="2">
        <v>1484211587.9999993</v>
      </c>
      <c r="C19" s="2">
        <v>4797205040.000001</v>
      </c>
      <c r="D19" s="2">
        <v>321492725.00000006</v>
      </c>
      <c r="E19" s="2">
        <v>112230099.99999999</v>
      </c>
      <c r="F19" s="2">
        <v>258185449.99999997</v>
      </c>
      <c r="G19" s="2">
        <v>336684708.99999994</v>
      </c>
      <c r="H19" s="2">
        <v>611559326.00000012</v>
      </c>
      <c r="I19" s="2">
        <v>241219360.00000003</v>
      </c>
      <c r="J19" s="2">
        <v>0</v>
      </c>
      <c r="K19" s="2"/>
      <c r="L19" s="1">
        <f t="shared" ref="L19" si="3">B19+D19+F19+H19+J19</f>
        <v>2675449088.9999995</v>
      </c>
      <c r="M19" s="13">
        <f t="shared" ref="M19" si="4">C19+E19+G19+I19+K19</f>
        <v>5487339209.000001</v>
      </c>
      <c r="N19" s="22">
        <f>L19+M19</f>
        <v>8162788298</v>
      </c>
      <c r="P19" s="4" t="s">
        <v>16</v>
      </c>
      <c r="Q19" s="2">
        <v>199220</v>
      </c>
      <c r="R19" s="2">
        <v>480312</v>
      </c>
      <c r="S19" s="2">
        <v>37638</v>
      </c>
      <c r="T19" s="2">
        <v>8911</v>
      </c>
      <c r="U19" s="2">
        <v>27309</v>
      </c>
      <c r="V19" s="2">
        <v>25735</v>
      </c>
      <c r="W19" s="2">
        <v>130916</v>
      </c>
      <c r="X19" s="2">
        <v>29941</v>
      </c>
      <c r="Y19" s="2">
        <v>24534</v>
      </c>
      <c r="Z19" s="2">
        <v>0</v>
      </c>
      <c r="AA19" s="1">
        <f t="shared" ref="AA19" si="5">Q19+S19+U19+W19+Y19</f>
        <v>419617</v>
      </c>
      <c r="AB19" s="13">
        <f t="shared" ref="AB19" si="6">R19+T19+V19+X19+Z19</f>
        <v>544899</v>
      </c>
      <c r="AC19" s="14">
        <f>AA19+AB19</f>
        <v>964516</v>
      </c>
      <c r="AE19" s="4" t="s">
        <v>16</v>
      </c>
      <c r="AF19" s="2">
        <f t="shared" ref="AF19:AO19" si="7">IFERROR(B19/Q19, "N.A.")</f>
        <v>7450.1133821905396</v>
      </c>
      <c r="AG19" s="2">
        <f t="shared" si="7"/>
        <v>9987.6851713053202</v>
      </c>
      <c r="AH19" s="2">
        <f t="shared" si="7"/>
        <v>8541.7058557840501</v>
      </c>
      <c r="AI19" s="2">
        <f t="shared" si="7"/>
        <v>12594.557288744247</v>
      </c>
      <c r="AJ19" s="2">
        <f t="shared" si="7"/>
        <v>9454.2257131348633</v>
      </c>
      <c r="AK19" s="2">
        <f t="shared" si="7"/>
        <v>13082.755352632599</v>
      </c>
      <c r="AL19" s="2">
        <f t="shared" si="7"/>
        <v>4671.3871948424958</v>
      </c>
      <c r="AM19" s="2">
        <f t="shared" si="7"/>
        <v>8056.4897632009624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6375.9311205218082</v>
      </c>
      <c r="AQ19" s="16">
        <f t="shared" ref="AQ19" si="9">IFERROR(M19/AB19, "N.A.")</f>
        <v>10070.378563733831</v>
      </c>
      <c r="AR19" s="14">
        <f t="shared" ref="AR19" si="10">IFERROR(N19/AC19, "N.A.")</f>
        <v>8463.0926786077162</v>
      </c>
    </row>
    <row r="20" spans="1:44" ht="15" customHeight="1" thickBot="1" x14ac:dyDescent="0.3">
      <c r="A20" s="5" t="s">
        <v>0</v>
      </c>
      <c r="B20" s="28">
        <f>B19+C19</f>
        <v>6281416628</v>
      </c>
      <c r="C20" s="30"/>
      <c r="D20" s="28">
        <f>D19+E19</f>
        <v>433722825.00000006</v>
      </c>
      <c r="E20" s="30"/>
      <c r="F20" s="28">
        <f>F19+G19</f>
        <v>594870158.99999988</v>
      </c>
      <c r="G20" s="30"/>
      <c r="H20" s="28">
        <f>H19+I19</f>
        <v>852778686.00000012</v>
      </c>
      <c r="I20" s="30"/>
      <c r="J20" s="28">
        <f>J19+K19</f>
        <v>0</v>
      </c>
      <c r="K20" s="30"/>
      <c r="L20" s="28">
        <f>L19+M19</f>
        <v>8162788298</v>
      </c>
      <c r="M20" s="29"/>
      <c r="N20" s="23">
        <f>B20+D20+F20+H20+J20</f>
        <v>8162788298</v>
      </c>
      <c r="P20" s="5" t="s">
        <v>0</v>
      </c>
      <c r="Q20" s="28">
        <f>Q19+R19</f>
        <v>679532</v>
      </c>
      <c r="R20" s="30"/>
      <c r="S20" s="28">
        <f>S19+T19</f>
        <v>46549</v>
      </c>
      <c r="T20" s="30"/>
      <c r="U20" s="28">
        <f>U19+V19</f>
        <v>53044</v>
      </c>
      <c r="V20" s="30"/>
      <c r="W20" s="28">
        <f>W19+X19</f>
        <v>160857</v>
      </c>
      <c r="X20" s="30"/>
      <c r="Y20" s="28">
        <f>Y19+Z19</f>
        <v>24534</v>
      </c>
      <c r="Z20" s="30"/>
      <c r="AA20" s="28">
        <f>AA19+AB19</f>
        <v>964516</v>
      </c>
      <c r="AB20" s="30"/>
      <c r="AC20" s="24">
        <f>Q20+S20+U20+W20+Y20</f>
        <v>964516</v>
      </c>
      <c r="AE20" s="5" t="s">
        <v>0</v>
      </c>
      <c r="AF20" s="31">
        <f>IFERROR(B20/Q20,"N.A.")</f>
        <v>9243.7392617271889</v>
      </c>
      <c r="AG20" s="32"/>
      <c r="AH20" s="31">
        <f>IFERROR(D20/S20,"N.A.")</f>
        <v>9317.5540827944751</v>
      </c>
      <c r="AI20" s="32"/>
      <c r="AJ20" s="31">
        <f>IFERROR(F20/U20,"N.A.")</f>
        <v>11214.654984541134</v>
      </c>
      <c r="AK20" s="32"/>
      <c r="AL20" s="31">
        <f>IFERROR(H20/W20,"N.A.")</f>
        <v>5301.4707846099336</v>
      </c>
      <c r="AM20" s="32"/>
      <c r="AN20" s="31">
        <f>IFERROR(J20/Y20,"N.A.")</f>
        <v>0</v>
      </c>
      <c r="AO20" s="32"/>
      <c r="AP20" s="31">
        <f>IFERROR(L20/AA20,"N.A.")</f>
        <v>8463.0926786077162</v>
      </c>
      <c r="AQ20" s="32"/>
      <c r="AR20" s="17">
        <f>IFERROR(N20/AC20, "N.A.")</f>
        <v>8463.0926786077162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320865274.00000012</v>
      </c>
      <c r="C27" s="2"/>
      <c r="D27" s="2">
        <v>109287060</v>
      </c>
      <c r="E27" s="2"/>
      <c r="F27" s="2">
        <v>212393905.00000006</v>
      </c>
      <c r="G27" s="2"/>
      <c r="H27" s="2">
        <v>366325689.00000012</v>
      </c>
      <c r="I27" s="2"/>
      <c r="J27" s="2">
        <v>0</v>
      </c>
      <c r="K27" s="2"/>
      <c r="L27" s="1">
        <f t="shared" ref="L27:M30" si="11">B27+D27+F27+H27+J27</f>
        <v>1008871928.0000004</v>
      </c>
      <c r="M27" s="13">
        <f t="shared" si="11"/>
        <v>0</v>
      </c>
      <c r="N27" s="14">
        <f>L27+M27</f>
        <v>1008871928.0000004</v>
      </c>
      <c r="P27" s="3" t="s">
        <v>12</v>
      </c>
      <c r="Q27" s="2">
        <v>38748</v>
      </c>
      <c r="R27" s="2">
        <v>0</v>
      </c>
      <c r="S27" s="2">
        <v>14076</v>
      </c>
      <c r="T27" s="2">
        <v>0</v>
      </c>
      <c r="U27" s="2">
        <v>22656</v>
      </c>
      <c r="V27" s="2">
        <v>0</v>
      </c>
      <c r="W27" s="2">
        <v>55268</v>
      </c>
      <c r="X27" s="2">
        <v>0</v>
      </c>
      <c r="Y27" s="2">
        <v>3384</v>
      </c>
      <c r="Z27" s="2">
        <v>0</v>
      </c>
      <c r="AA27" s="1">
        <f t="shared" ref="AA27:AB30" si="12">Q27+S27+U27+W27+Y27</f>
        <v>134132</v>
      </c>
      <c r="AB27" s="13">
        <f t="shared" si="12"/>
        <v>0</v>
      </c>
      <c r="AC27" s="14">
        <f>AA27+AB27</f>
        <v>134132</v>
      </c>
      <c r="AE27" s="3" t="s">
        <v>12</v>
      </c>
      <c r="AF27" s="2">
        <f t="shared" ref="AF27:AR30" si="13">IFERROR(B27/Q27, "N.A.")</f>
        <v>8280.8215649840022</v>
      </c>
      <c r="AG27" s="2" t="str">
        <f t="shared" si="13"/>
        <v>N.A.</v>
      </c>
      <c r="AH27" s="2">
        <f t="shared" si="13"/>
        <v>7764.0707587382776</v>
      </c>
      <c r="AI27" s="2" t="str">
        <f t="shared" si="13"/>
        <v>N.A.</v>
      </c>
      <c r="AJ27" s="2">
        <f t="shared" si="13"/>
        <v>9374.7309763418107</v>
      </c>
      <c r="AK27" s="2" t="str">
        <f t="shared" si="13"/>
        <v>N.A.</v>
      </c>
      <c r="AL27" s="2">
        <f t="shared" si="13"/>
        <v>6628.1698089310294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7521.4857602958309</v>
      </c>
      <c r="AQ27" s="16" t="str">
        <f t="shared" si="13"/>
        <v>N.A.</v>
      </c>
      <c r="AR27" s="14">
        <f t="shared" si="13"/>
        <v>7521.4857602958309</v>
      </c>
    </row>
    <row r="28" spans="1:44" ht="15" customHeight="1" thickBot="1" x14ac:dyDescent="0.3">
      <c r="A28" s="3" t="s">
        <v>13</v>
      </c>
      <c r="B28" s="2">
        <v>29654165.000000011</v>
      </c>
      <c r="C28" s="2">
        <v>2614400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29654165.000000011</v>
      </c>
      <c r="M28" s="13">
        <f t="shared" si="11"/>
        <v>2614400</v>
      </c>
      <c r="N28" s="14">
        <f>L28+M28</f>
        <v>32268565.000000011</v>
      </c>
      <c r="P28" s="3" t="s">
        <v>13</v>
      </c>
      <c r="Q28" s="2">
        <v>3423</v>
      </c>
      <c r="R28" s="2">
        <v>405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3423</v>
      </c>
      <c r="AB28" s="13">
        <f t="shared" si="12"/>
        <v>405</v>
      </c>
      <c r="AC28" s="14">
        <f>AA28+AB28</f>
        <v>3828</v>
      </c>
      <c r="AE28" s="3" t="s">
        <v>13</v>
      </c>
      <c r="AF28" s="2">
        <f t="shared" si="13"/>
        <v>8663.2091732398512</v>
      </c>
      <c r="AG28" s="2">
        <f t="shared" si="13"/>
        <v>6455.308641975309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8663.2091732398512</v>
      </c>
      <c r="AQ28" s="16">
        <f t="shared" si="13"/>
        <v>6455.308641975309</v>
      </c>
      <c r="AR28" s="14">
        <f t="shared" si="13"/>
        <v>8429.6146812957195</v>
      </c>
    </row>
    <row r="29" spans="1:44" ht="15" customHeight="1" thickBot="1" x14ac:dyDescent="0.3">
      <c r="A29" s="3" t="s">
        <v>14</v>
      </c>
      <c r="B29" s="2">
        <v>472910136.00000036</v>
      </c>
      <c r="C29" s="2">
        <v>3094006272.0000005</v>
      </c>
      <c r="D29" s="2">
        <v>133814900.00000001</v>
      </c>
      <c r="E29" s="2">
        <v>72344899.999999985</v>
      </c>
      <c r="F29" s="2"/>
      <c r="G29" s="2">
        <v>207025149.99999997</v>
      </c>
      <c r="H29" s="2"/>
      <c r="I29" s="2">
        <v>175073809.99999997</v>
      </c>
      <c r="J29" s="2">
        <v>0</v>
      </c>
      <c r="K29" s="2"/>
      <c r="L29" s="1">
        <f t="shared" si="11"/>
        <v>606725036.00000036</v>
      </c>
      <c r="M29" s="13">
        <f t="shared" si="11"/>
        <v>3548450132.0000005</v>
      </c>
      <c r="N29" s="14">
        <f>L29+M29</f>
        <v>4155175168.000001</v>
      </c>
      <c r="P29" s="3" t="s">
        <v>14</v>
      </c>
      <c r="Q29" s="2">
        <v>58018</v>
      </c>
      <c r="R29" s="2">
        <v>289253</v>
      </c>
      <c r="S29" s="2">
        <v>13672</v>
      </c>
      <c r="T29" s="2">
        <v>5477</v>
      </c>
      <c r="U29" s="2">
        <v>0</v>
      </c>
      <c r="V29" s="2">
        <v>17780</v>
      </c>
      <c r="W29" s="2">
        <v>0</v>
      </c>
      <c r="X29" s="2">
        <v>18041</v>
      </c>
      <c r="Y29" s="2">
        <v>2726</v>
      </c>
      <c r="Z29" s="2">
        <v>0</v>
      </c>
      <c r="AA29" s="1">
        <f t="shared" si="12"/>
        <v>74416</v>
      </c>
      <c r="AB29" s="13">
        <f t="shared" si="12"/>
        <v>330551</v>
      </c>
      <c r="AC29" s="14">
        <f>AA29+AB29</f>
        <v>404967</v>
      </c>
      <c r="AE29" s="3" t="s">
        <v>14</v>
      </c>
      <c r="AF29" s="2">
        <f t="shared" si="13"/>
        <v>8151.0933848116165</v>
      </c>
      <c r="AG29" s="2">
        <f t="shared" si="13"/>
        <v>10696.539956370376</v>
      </c>
      <c r="AH29" s="2">
        <f t="shared" si="13"/>
        <v>9787.5146284376842</v>
      </c>
      <c r="AI29" s="2">
        <f t="shared" si="13"/>
        <v>13208.855212707684</v>
      </c>
      <c r="AJ29" s="2" t="str">
        <f t="shared" si="13"/>
        <v>N.A.</v>
      </c>
      <c r="AK29" s="2">
        <f t="shared" si="13"/>
        <v>11643.709223847018</v>
      </c>
      <c r="AL29" s="2" t="str">
        <f t="shared" si="13"/>
        <v>N.A.</v>
      </c>
      <c r="AM29" s="2">
        <f t="shared" si="13"/>
        <v>9704.2187240175135</v>
      </c>
      <c r="AN29" s="2">
        <f t="shared" si="13"/>
        <v>0</v>
      </c>
      <c r="AO29" s="2" t="str">
        <f t="shared" si="13"/>
        <v>N.A.</v>
      </c>
      <c r="AP29" s="15">
        <f t="shared" si="13"/>
        <v>8153.1530316061107</v>
      </c>
      <c r="AQ29" s="16">
        <f t="shared" si="13"/>
        <v>10734.955065935364</v>
      </c>
      <c r="AR29" s="14">
        <f t="shared" si="13"/>
        <v>10260.527815846726</v>
      </c>
    </row>
    <row r="30" spans="1:44" ht="15" customHeight="1" thickBot="1" x14ac:dyDescent="0.3">
      <c r="A30" s="3" t="s">
        <v>15</v>
      </c>
      <c r="B30" s="2">
        <v>47466930.000000007</v>
      </c>
      <c r="C30" s="2">
        <v>16460139.999999996</v>
      </c>
      <c r="D30" s="2">
        <v>4785900</v>
      </c>
      <c r="E30" s="2"/>
      <c r="F30" s="2"/>
      <c r="G30" s="2">
        <v>15062664</v>
      </c>
      <c r="H30" s="2">
        <v>13935376.999999996</v>
      </c>
      <c r="I30" s="2"/>
      <c r="J30" s="2">
        <v>0</v>
      </c>
      <c r="K30" s="2"/>
      <c r="L30" s="1">
        <f t="shared" si="11"/>
        <v>66188207</v>
      </c>
      <c r="M30" s="13">
        <f t="shared" si="11"/>
        <v>31522803.999999996</v>
      </c>
      <c r="N30" s="14">
        <f>L30+M30</f>
        <v>97711011</v>
      </c>
      <c r="P30" s="3" t="s">
        <v>15</v>
      </c>
      <c r="Q30" s="2">
        <v>7362</v>
      </c>
      <c r="R30" s="2">
        <v>1785</v>
      </c>
      <c r="S30" s="2">
        <v>1249</v>
      </c>
      <c r="T30" s="2">
        <v>0</v>
      </c>
      <c r="U30" s="2">
        <v>0</v>
      </c>
      <c r="V30" s="2">
        <v>1883</v>
      </c>
      <c r="W30" s="2">
        <v>16414</v>
      </c>
      <c r="X30" s="2">
        <v>0</v>
      </c>
      <c r="Y30" s="2">
        <v>3433</v>
      </c>
      <c r="Z30" s="2">
        <v>0</v>
      </c>
      <c r="AA30" s="1">
        <f t="shared" si="12"/>
        <v>28458</v>
      </c>
      <c r="AB30" s="13">
        <f t="shared" si="12"/>
        <v>3668</v>
      </c>
      <c r="AC30" s="22">
        <f>AA30+AB30</f>
        <v>32126</v>
      </c>
      <c r="AE30" s="3" t="s">
        <v>15</v>
      </c>
      <c r="AF30" s="2">
        <f t="shared" si="13"/>
        <v>6447.559087204565</v>
      </c>
      <c r="AG30" s="2">
        <f t="shared" si="13"/>
        <v>9221.3669467787095</v>
      </c>
      <c r="AH30" s="2">
        <f t="shared" si="13"/>
        <v>3831.7854283426741</v>
      </c>
      <c r="AI30" s="2" t="str">
        <f t="shared" si="13"/>
        <v>N.A.</v>
      </c>
      <c r="AJ30" s="2" t="str">
        <f t="shared" si="13"/>
        <v>N.A.</v>
      </c>
      <c r="AK30" s="2">
        <f t="shared" si="13"/>
        <v>7999.290493892724</v>
      </c>
      <c r="AL30" s="2">
        <f t="shared" si="13"/>
        <v>848.99335932740325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2325.8207533909622</v>
      </c>
      <c r="AQ30" s="16">
        <f t="shared" si="13"/>
        <v>8594.0032715376219</v>
      </c>
      <c r="AR30" s="14">
        <f t="shared" si="13"/>
        <v>3041.4932142190128</v>
      </c>
    </row>
    <row r="31" spans="1:44" ht="15" customHeight="1" thickBot="1" x14ac:dyDescent="0.3">
      <c r="A31" s="4" t="s">
        <v>16</v>
      </c>
      <c r="B31" s="2">
        <v>870896504.99999905</v>
      </c>
      <c r="C31" s="2">
        <v>3113080812.0000024</v>
      </c>
      <c r="D31" s="2">
        <v>247887860.00000009</v>
      </c>
      <c r="E31" s="2">
        <v>72344899.999999985</v>
      </c>
      <c r="F31" s="2">
        <v>212393905.00000006</v>
      </c>
      <c r="G31" s="2">
        <v>222087814.00000003</v>
      </c>
      <c r="H31" s="2">
        <v>380261066.00000006</v>
      </c>
      <c r="I31" s="2">
        <v>175073809.99999997</v>
      </c>
      <c r="J31" s="2">
        <v>0</v>
      </c>
      <c r="K31" s="2"/>
      <c r="L31" s="1">
        <f t="shared" ref="L31" si="14">B31+D31+F31+H31+J31</f>
        <v>1711439335.999999</v>
      </c>
      <c r="M31" s="13">
        <f t="shared" ref="M31" si="15">C31+E31+G31+I31+K31</f>
        <v>3582587336.0000024</v>
      </c>
      <c r="N31" s="22">
        <f>L31+M31</f>
        <v>5294026672.0000019</v>
      </c>
      <c r="P31" s="4" t="s">
        <v>16</v>
      </c>
      <c r="Q31" s="2">
        <v>107551</v>
      </c>
      <c r="R31" s="2">
        <v>291443</v>
      </c>
      <c r="S31" s="2">
        <v>28997</v>
      </c>
      <c r="T31" s="2">
        <v>5477</v>
      </c>
      <c r="U31" s="2">
        <v>22656</v>
      </c>
      <c r="V31" s="2">
        <v>19663</v>
      </c>
      <c r="W31" s="2">
        <v>71682</v>
      </c>
      <c r="X31" s="2">
        <v>18041</v>
      </c>
      <c r="Y31" s="2">
        <v>9543</v>
      </c>
      <c r="Z31" s="2">
        <v>0</v>
      </c>
      <c r="AA31" s="1">
        <f t="shared" ref="AA31" si="16">Q31+S31+U31+W31+Y31</f>
        <v>240429</v>
      </c>
      <c r="AB31" s="13">
        <f t="shared" ref="AB31" si="17">R31+T31+V31+X31+Z31</f>
        <v>334624</v>
      </c>
      <c r="AC31" s="14">
        <f>AA31+AB31</f>
        <v>575053</v>
      </c>
      <c r="AE31" s="4" t="s">
        <v>16</v>
      </c>
      <c r="AF31" s="2">
        <f t="shared" ref="AF31:AO31" si="18">IFERROR(B31/Q31, "N.A.")</f>
        <v>8097.5212224897869</v>
      </c>
      <c r="AG31" s="2">
        <f t="shared" si="18"/>
        <v>10681.611196700564</v>
      </c>
      <c r="AH31" s="2">
        <f t="shared" si="18"/>
        <v>8548.7415939579987</v>
      </c>
      <c r="AI31" s="2">
        <f t="shared" si="18"/>
        <v>13208.855212707684</v>
      </c>
      <c r="AJ31" s="2">
        <f t="shared" si="18"/>
        <v>9374.7309763418107</v>
      </c>
      <c r="AK31" s="2">
        <f t="shared" si="18"/>
        <v>11294.706504602555</v>
      </c>
      <c r="AL31" s="2">
        <f t="shared" si="18"/>
        <v>5304.833375184845</v>
      </c>
      <c r="AM31" s="2">
        <f t="shared" si="18"/>
        <v>9704.2187240175135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7118.2733197742327</v>
      </c>
      <c r="AQ31" s="16">
        <f t="shared" ref="AQ31" si="20">IFERROR(M31/AB31, "N.A.")</f>
        <v>10706.307186573595</v>
      </c>
      <c r="AR31" s="14">
        <f t="shared" ref="AR31" si="21">IFERROR(N31/AC31, "N.A.")</f>
        <v>9206.1543405564389</v>
      </c>
    </row>
    <row r="32" spans="1:44" ht="15" customHeight="1" thickBot="1" x14ac:dyDescent="0.3">
      <c r="A32" s="5" t="s">
        <v>0</v>
      </c>
      <c r="B32" s="28">
        <f>B31+C31</f>
        <v>3983977317.0000014</v>
      </c>
      <c r="C32" s="30"/>
      <c r="D32" s="28">
        <f>D31+E31</f>
        <v>320232760.00000006</v>
      </c>
      <c r="E32" s="30"/>
      <c r="F32" s="28">
        <f>F31+G31</f>
        <v>434481719.00000012</v>
      </c>
      <c r="G32" s="30"/>
      <c r="H32" s="28">
        <f>H31+I31</f>
        <v>555334876</v>
      </c>
      <c r="I32" s="30"/>
      <c r="J32" s="28">
        <f>J31+K31</f>
        <v>0</v>
      </c>
      <c r="K32" s="30"/>
      <c r="L32" s="28">
        <f>L31+M31</f>
        <v>5294026672.0000019</v>
      </c>
      <c r="M32" s="29"/>
      <c r="N32" s="23">
        <f>B32+D32+F32+H32+J32</f>
        <v>5294026672.0000019</v>
      </c>
      <c r="P32" s="5" t="s">
        <v>0</v>
      </c>
      <c r="Q32" s="28">
        <f>Q31+R31</f>
        <v>398994</v>
      </c>
      <c r="R32" s="30"/>
      <c r="S32" s="28">
        <f>S31+T31</f>
        <v>34474</v>
      </c>
      <c r="T32" s="30"/>
      <c r="U32" s="28">
        <f>U31+V31</f>
        <v>42319</v>
      </c>
      <c r="V32" s="30"/>
      <c r="W32" s="28">
        <f>W31+X31</f>
        <v>89723</v>
      </c>
      <c r="X32" s="30"/>
      <c r="Y32" s="28">
        <f>Y31+Z31</f>
        <v>9543</v>
      </c>
      <c r="Z32" s="30"/>
      <c r="AA32" s="28">
        <f>AA31+AB31</f>
        <v>575053</v>
      </c>
      <c r="AB32" s="30"/>
      <c r="AC32" s="24">
        <f>Q32+S32+U32+W32+Y32</f>
        <v>575053</v>
      </c>
      <c r="AE32" s="5" t="s">
        <v>0</v>
      </c>
      <c r="AF32" s="31">
        <f>IFERROR(B32/Q32,"N.A.")</f>
        <v>9985.0557076046298</v>
      </c>
      <c r="AG32" s="32"/>
      <c r="AH32" s="31">
        <f>IFERROR(D32/S32,"N.A.")</f>
        <v>9289.1094738063493</v>
      </c>
      <c r="AI32" s="32"/>
      <c r="AJ32" s="31">
        <f>IFERROR(F32/U32,"N.A.")</f>
        <v>10266.823861622443</v>
      </c>
      <c r="AK32" s="32"/>
      <c r="AL32" s="31">
        <f>IFERROR(H32/W32,"N.A.")</f>
        <v>6189.4372234544098</v>
      </c>
      <c r="AM32" s="32"/>
      <c r="AN32" s="31">
        <f>IFERROR(J32/Y32,"N.A.")</f>
        <v>0</v>
      </c>
      <c r="AO32" s="32"/>
      <c r="AP32" s="31">
        <f>IFERROR(L32/AA32,"N.A.")</f>
        <v>9206.1543405564389</v>
      </c>
      <c r="AQ32" s="32"/>
      <c r="AR32" s="17">
        <f>IFERROR(N32/AC32, "N.A.")</f>
        <v>9206.1543405564389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99832951.000000015</v>
      </c>
      <c r="C39" s="2"/>
      <c r="D39" s="2">
        <v>7205294.9999999991</v>
      </c>
      <c r="E39" s="2"/>
      <c r="F39" s="2">
        <v>45791544.999999993</v>
      </c>
      <c r="G39" s="2"/>
      <c r="H39" s="2">
        <v>225746930.00000003</v>
      </c>
      <c r="I39" s="2"/>
      <c r="J39" s="2">
        <v>0</v>
      </c>
      <c r="K39" s="2"/>
      <c r="L39" s="1">
        <f t="shared" ref="L39:M42" si="22">B39+D39+F39+H39+J39</f>
        <v>378576721</v>
      </c>
      <c r="M39" s="13">
        <f t="shared" si="22"/>
        <v>0</v>
      </c>
      <c r="N39" s="14">
        <f>L39+M39</f>
        <v>378576721</v>
      </c>
      <c r="P39" s="3" t="s">
        <v>12</v>
      </c>
      <c r="Q39" s="2">
        <v>14673</v>
      </c>
      <c r="R39" s="2">
        <v>0</v>
      </c>
      <c r="S39" s="2">
        <v>2072</v>
      </c>
      <c r="T39" s="2">
        <v>0</v>
      </c>
      <c r="U39" s="2">
        <v>4653</v>
      </c>
      <c r="V39" s="2">
        <v>0</v>
      </c>
      <c r="W39" s="2">
        <v>56789</v>
      </c>
      <c r="X39" s="2">
        <v>0</v>
      </c>
      <c r="Y39" s="2">
        <v>7526</v>
      </c>
      <c r="Z39" s="2">
        <v>0</v>
      </c>
      <c r="AA39" s="1">
        <f t="shared" ref="AA39:AB42" si="23">Q39+S39+U39+W39+Y39</f>
        <v>85713</v>
      </c>
      <c r="AB39" s="13">
        <f t="shared" si="23"/>
        <v>0</v>
      </c>
      <c r="AC39" s="14">
        <f>AA39+AB39</f>
        <v>85713</v>
      </c>
      <c r="AE39" s="3" t="s">
        <v>12</v>
      </c>
      <c r="AF39" s="2">
        <f t="shared" ref="AF39:AR42" si="24">IFERROR(B39/Q39, "N.A.")</f>
        <v>6803.8540857357057</v>
      </c>
      <c r="AG39" s="2" t="str">
        <f t="shared" si="24"/>
        <v>N.A.</v>
      </c>
      <c r="AH39" s="2">
        <f t="shared" si="24"/>
        <v>3477.4589768339765</v>
      </c>
      <c r="AI39" s="2" t="str">
        <f t="shared" si="24"/>
        <v>N.A.</v>
      </c>
      <c r="AJ39" s="2">
        <f t="shared" si="24"/>
        <v>9841.2948635289049</v>
      </c>
      <c r="AK39" s="2" t="str">
        <f t="shared" si="24"/>
        <v>N.A.</v>
      </c>
      <c r="AL39" s="2">
        <f t="shared" si="24"/>
        <v>3975.187624363874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4416.7946635866201</v>
      </c>
      <c r="AQ39" s="16" t="str">
        <f t="shared" si="24"/>
        <v>N.A.</v>
      </c>
      <c r="AR39" s="14">
        <f t="shared" si="24"/>
        <v>4416.7946635866201</v>
      </c>
    </row>
    <row r="40" spans="1:44" ht="15" customHeight="1" thickBot="1" x14ac:dyDescent="0.3">
      <c r="A40" s="3" t="s">
        <v>13</v>
      </c>
      <c r="B40" s="2">
        <v>167280884.99999997</v>
      </c>
      <c r="C40" s="2">
        <v>9191370</v>
      </c>
      <c r="D40" s="2">
        <v>368940</v>
      </c>
      <c r="E40" s="2"/>
      <c r="F40" s="2"/>
      <c r="G40" s="2"/>
      <c r="H40" s="2"/>
      <c r="I40" s="2"/>
      <c r="J40" s="2"/>
      <c r="K40" s="2"/>
      <c r="L40" s="1">
        <f t="shared" si="22"/>
        <v>167649824.99999997</v>
      </c>
      <c r="M40" s="13">
        <f t="shared" si="22"/>
        <v>9191370</v>
      </c>
      <c r="N40" s="14">
        <f>L40+M40</f>
        <v>176841194.99999997</v>
      </c>
      <c r="P40" s="3" t="s">
        <v>13</v>
      </c>
      <c r="Q40" s="2">
        <v>27820</v>
      </c>
      <c r="R40" s="2">
        <v>967</v>
      </c>
      <c r="S40" s="2">
        <v>143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27963</v>
      </c>
      <c r="AB40" s="13">
        <f t="shared" si="23"/>
        <v>967</v>
      </c>
      <c r="AC40" s="14">
        <f>AA40+AB40</f>
        <v>28930</v>
      </c>
      <c r="AE40" s="3" t="s">
        <v>13</v>
      </c>
      <c r="AF40" s="2">
        <f t="shared" si="24"/>
        <v>6012.9721423436367</v>
      </c>
      <c r="AG40" s="2">
        <f t="shared" si="24"/>
        <v>9505.0361944157194</v>
      </c>
      <c r="AH40" s="2">
        <f t="shared" si="24"/>
        <v>2580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5995.4162643493173</v>
      </c>
      <c r="AQ40" s="16">
        <f t="shared" si="24"/>
        <v>9505.0361944157194</v>
      </c>
      <c r="AR40" s="14">
        <f t="shared" si="24"/>
        <v>6112.7270998963004</v>
      </c>
    </row>
    <row r="41" spans="1:44" ht="15" customHeight="1" thickBot="1" x14ac:dyDescent="0.3">
      <c r="A41" s="3" t="s">
        <v>14</v>
      </c>
      <c r="B41" s="2">
        <v>342630417</v>
      </c>
      <c r="C41" s="2">
        <v>1663831857.9999981</v>
      </c>
      <c r="D41" s="2">
        <v>66030630.000000007</v>
      </c>
      <c r="E41" s="2">
        <v>39885200</v>
      </c>
      <c r="F41" s="2"/>
      <c r="G41" s="2">
        <v>114320895</v>
      </c>
      <c r="H41" s="2"/>
      <c r="I41" s="2">
        <v>66145549.999999993</v>
      </c>
      <c r="J41" s="2">
        <v>0</v>
      </c>
      <c r="K41" s="2"/>
      <c r="L41" s="1">
        <f t="shared" si="22"/>
        <v>408661047</v>
      </c>
      <c r="M41" s="13">
        <f t="shared" si="22"/>
        <v>1884183502.9999981</v>
      </c>
      <c r="N41" s="14">
        <f>L41+M41</f>
        <v>2292844549.9999981</v>
      </c>
      <c r="P41" s="3" t="s">
        <v>14</v>
      </c>
      <c r="Q41" s="2">
        <v>48428</v>
      </c>
      <c r="R41" s="2">
        <v>187065</v>
      </c>
      <c r="S41" s="2">
        <v>6426</v>
      </c>
      <c r="T41" s="2">
        <v>3434</v>
      </c>
      <c r="U41" s="2">
        <v>0</v>
      </c>
      <c r="V41" s="2">
        <v>5774</v>
      </c>
      <c r="W41" s="2">
        <v>0</v>
      </c>
      <c r="X41" s="2">
        <v>11900</v>
      </c>
      <c r="Y41" s="2">
        <v>6213</v>
      </c>
      <c r="Z41" s="2">
        <v>0</v>
      </c>
      <c r="AA41" s="1">
        <f t="shared" si="23"/>
        <v>61067</v>
      </c>
      <c r="AB41" s="13">
        <f t="shared" si="23"/>
        <v>208173</v>
      </c>
      <c r="AC41" s="14">
        <f>AA41+AB41</f>
        <v>269240</v>
      </c>
      <c r="AE41" s="3" t="s">
        <v>14</v>
      </c>
      <c r="AF41" s="2">
        <f t="shared" si="24"/>
        <v>7075.0478442223512</v>
      </c>
      <c r="AG41" s="2">
        <f t="shared" si="24"/>
        <v>8894.4049287680646</v>
      </c>
      <c r="AH41" s="2">
        <f t="shared" si="24"/>
        <v>10275.541549953316</v>
      </c>
      <c r="AI41" s="2">
        <f t="shared" si="24"/>
        <v>11614.793244030285</v>
      </c>
      <c r="AJ41" s="2" t="str">
        <f t="shared" si="24"/>
        <v>N.A.</v>
      </c>
      <c r="AK41" s="2">
        <f t="shared" si="24"/>
        <v>19799.254416349151</v>
      </c>
      <c r="AL41" s="2" t="str">
        <f t="shared" si="24"/>
        <v>N.A.</v>
      </c>
      <c r="AM41" s="2">
        <f t="shared" si="24"/>
        <v>5558.4495798319322</v>
      </c>
      <c r="AN41" s="2">
        <f t="shared" si="24"/>
        <v>0</v>
      </c>
      <c r="AO41" s="2" t="str">
        <f t="shared" si="24"/>
        <v>N.A.</v>
      </c>
      <c r="AP41" s="15">
        <f t="shared" si="24"/>
        <v>6692.0111844367666</v>
      </c>
      <c r="AQ41" s="16">
        <f t="shared" si="24"/>
        <v>9051.0464997862255</v>
      </c>
      <c r="AR41" s="14">
        <f t="shared" si="24"/>
        <v>8515.9877804189491</v>
      </c>
    </row>
    <row r="42" spans="1:44" ht="15" customHeight="1" thickBot="1" x14ac:dyDescent="0.3">
      <c r="A42" s="3" t="s">
        <v>15</v>
      </c>
      <c r="B42" s="2">
        <v>3570830</v>
      </c>
      <c r="C42" s="2">
        <v>11101000</v>
      </c>
      <c r="D42" s="2"/>
      <c r="E42" s="2"/>
      <c r="F42" s="2"/>
      <c r="G42" s="2">
        <v>276000.00000000012</v>
      </c>
      <c r="H42" s="2">
        <v>5551330</v>
      </c>
      <c r="I42" s="2"/>
      <c r="J42" s="2">
        <v>0</v>
      </c>
      <c r="K42" s="2"/>
      <c r="L42" s="1">
        <f t="shared" si="22"/>
        <v>9122160</v>
      </c>
      <c r="M42" s="13">
        <f t="shared" si="22"/>
        <v>11377000</v>
      </c>
      <c r="N42" s="14">
        <f>L42+M42</f>
        <v>20499160</v>
      </c>
      <c r="P42" s="3" t="s">
        <v>15</v>
      </c>
      <c r="Q42" s="2">
        <v>748</v>
      </c>
      <c r="R42" s="2">
        <v>837</v>
      </c>
      <c r="S42" s="2">
        <v>0</v>
      </c>
      <c r="T42" s="2">
        <v>0</v>
      </c>
      <c r="U42" s="2">
        <v>0</v>
      </c>
      <c r="V42" s="2">
        <v>298</v>
      </c>
      <c r="W42" s="2">
        <v>2445</v>
      </c>
      <c r="X42" s="2">
        <v>0</v>
      </c>
      <c r="Y42" s="2">
        <v>1252</v>
      </c>
      <c r="Z42" s="2">
        <v>0</v>
      </c>
      <c r="AA42" s="1">
        <f t="shared" si="23"/>
        <v>4445</v>
      </c>
      <c r="AB42" s="13">
        <f t="shared" si="23"/>
        <v>1135</v>
      </c>
      <c r="AC42" s="14">
        <f>AA42+AB42</f>
        <v>5580</v>
      </c>
      <c r="AE42" s="3" t="s">
        <v>15</v>
      </c>
      <c r="AF42" s="2">
        <f t="shared" si="24"/>
        <v>4773.8368983957216</v>
      </c>
      <c r="AG42" s="2">
        <f t="shared" si="24"/>
        <v>13262.84348864994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926.17449664429569</v>
      </c>
      <c r="AL42" s="2">
        <f t="shared" si="24"/>
        <v>2270.4826175869121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2052.2294713160854</v>
      </c>
      <c r="AQ42" s="16">
        <f t="shared" si="24"/>
        <v>10023.788546255506</v>
      </c>
      <c r="AR42" s="14">
        <f t="shared" si="24"/>
        <v>3673.6845878136201</v>
      </c>
    </row>
    <row r="43" spans="1:44" ht="15" customHeight="1" thickBot="1" x14ac:dyDescent="0.3">
      <c r="A43" s="4" t="s">
        <v>16</v>
      </c>
      <c r="B43" s="2">
        <v>613315082.99999988</v>
      </c>
      <c r="C43" s="2">
        <v>1684124228.0000031</v>
      </c>
      <c r="D43" s="2">
        <v>73604865.00000003</v>
      </c>
      <c r="E43" s="2">
        <v>39885200</v>
      </c>
      <c r="F43" s="2">
        <v>45791544.999999993</v>
      </c>
      <c r="G43" s="2">
        <v>114596895.00000001</v>
      </c>
      <c r="H43" s="2">
        <v>231298259.99999997</v>
      </c>
      <c r="I43" s="2">
        <v>66145549.999999993</v>
      </c>
      <c r="J43" s="2">
        <v>0</v>
      </c>
      <c r="K43" s="2"/>
      <c r="L43" s="1">
        <f t="shared" ref="L43" si="25">B43+D43+F43+H43+J43</f>
        <v>964009752.99999988</v>
      </c>
      <c r="M43" s="13">
        <f t="shared" ref="M43" si="26">C43+E43+G43+I43+K43</f>
        <v>1904751873.0000031</v>
      </c>
      <c r="N43" s="22">
        <f>L43+M43</f>
        <v>2868761626.0000029</v>
      </c>
      <c r="P43" s="4" t="s">
        <v>16</v>
      </c>
      <c r="Q43" s="2">
        <v>91669</v>
      </c>
      <c r="R43" s="2">
        <v>188869</v>
      </c>
      <c r="S43" s="2">
        <v>8641</v>
      </c>
      <c r="T43" s="2">
        <v>3434</v>
      </c>
      <c r="U43" s="2">
        <v>4653</v>
      </c>
      <c r="V43" s="2">
        <v>6072</v>
      </c>
      <c r="W43" s="2">
        <v>59234</v>
      </c>
      <c r="X43" s="2">
        <v>11900</v>
      </c>
      <c r="Y43" s="2">
        <v>14991</v>
      </c>
      <c r="Z43" s="2">
        <v>0</v>
      </c>
      <c r="AA43" s="1">
        <f t="shared" ref="AA43" si="27">Q43+S43+U43+W43+Y43</f>
        <v>179188</v>
      </c>
      <c r="AB43" s="13">
        <f t="shared" ref="AB43" si="28">R43+T43+V43+X43+Z43</f>
        <v>210275</v>
      </c>
      <c r="AC43" s="22">
        <f>AA43+AB43</f>
        <v>389463</v>
      </c>
      <c r="AE43" s="4" t="s">
        <v>16</v>
      </c>
      <c r="AF43" s="2">
        <f t="shared" ref="AF43:AO43" si="29">IFERROR(B43/Q43, "N.A.")</f>
        <v>6690.5396917169364</v>
      </c>
      <c r="AG43" s="2">
        <f t="shared" si="29"/>
        <v>8916.8906914316431</v>
      </c>
      <c r="AH43" s="2">
        <f t="shared" si="29"/>
        <v>8518.0957065154525</v>
      </c>
      <c r="AI43" s="2">
        <f t="shared" si="29"/>
        <v>11614.793244030285</v>
      </c>
      <c r="AJ43" s="2">
        <f t="shared" si="29"/>
        <v>9841.2948635289049</v>
      </c>
      <c r="AK43" s="2">
        <f t="shared" si="29"/>
        <v>18873.006422924904</v>
      </c>
      <c r="AL43" s="2">
        <f t="shared" si="29"/>
        <v>3904.8225681196604</v>
      </c>
      <c r="AM43" s="2">
        <f t="shared" si="29"/>
        <v>5558.4495798319322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5379.8789706900006</v>
      </c>
      <c r="AQ43" s="16">
        <f t="shared" ref="AQ43" si="31">IFERROR(M43/AB43, "N.A.")</f>
        <v>9058.3848436571297</v>
      </c>
      <c r="AR43" s="14">
        <f t="shared" ref="AR43" si="32">IFERROR(N43/AC43, "N.A.")</f>
        <v>7365.9413756890972</v>
      </c>
    </row>
    <row r="44" spans="1:44" ht="15" customHeight="1" thickBot="1" x14ac:dyDescent="0.3">
      <c r="A44" s="5" t="s">
        <v>0</v>
      </c>
      <c r="B44" s="28">
        <f>B43+C43</f>
        <v>2297439311.0000029</v>
      </c>
      <c r="C44" s="30"/>
      <c r="D44" s="28">
        <f>D43+E43</f>
        <v>113490065.00000003</v>
      </c>
      <c r="E44" s="30"/>
      <c r="F44" s="28">
        <f>F43+G43</f>
        <v>160388440</v>
      </c>
      <c r="G44" s="30"/>
      <c r="H44" s="28">
        <f>H43+I43</f>
        <v>297443809.99999994</v>
      </c>
      <c r="I44" s="30"/>
      <c r="J44" s="28">
        <f>J43+K43</f>
        <v>0</v>
      </c>
      <c r="K44" s="30"/>
      <c r="L44" s="28">
        <f>L43+M43</f>
        <v>2868761626.0000029</v>
      </c>
      <c r="M44" s="29"/>
      <c r="N44" s="23">
        <f>B44+D44+F44+H44+J44</f>
        <v>2868761626.0000029</v>
      </c>
      <c r="P44" s="5" t="s">
        <v>0</v>
      </c>
      <c r="Q44" s="28">
        <f>Q43+R43</f>
        <v>280538</v>
      </c>
      <c r="R44" s="30"/>
      <c r="S44" s="28">
        <f>S43+T43</f>
        <v>12075</v>
      </c>
      <c r="T44" s="30"/>
      <c r="U44" s="28">
        <f>U43+V43</f>
        <v>10725</v>
      </c>
      <c r="V44" s="30"/>
      <c r="W44" s="28">
        <f>W43+X43</f>
        <v>71134</v>
      </c>
      <c r="X44" s="30"/>
      <c r="Y44" s="28">
        <f>Y43+Z43</f>
        <v>14991</v>
      </c>
      <c r="Z44" s="30"/>
      <c r="AA44" s="28">
        <f>AA43+AB43</f>
        <v>389463</v>
      </c>
      <c r="AB44" s="29"/>
      <c r="AC44" s="23">
        <f>Q44+S44+U44+W44+Y44</f>
        <v>389463</v>
      </c>
      <c r="AE44" s="5" t="s">
        <v>0</v>
      </c>
      <c r="AF44" s="31">
        <f>IFERROR(B44/Q44,"N.A.")</f>
        <v>8189.4050396024886</v>
      </c>
      <c r="AG44" s="32"/>
      <c r="AH44" s="31">
        <f>IFERROR(D44/S44,"N.A.")</f>
        <v>9398.7631469979315</v>
      </c>
      <c r="AI44" s="32"/>
      <c r="AJ44" s="31">
        <f>IFERROR(F44/U44,"N.A.")</f>
        <v>14954.633100233101</v>
      </c>
      <c r="AK44" s="32"/>
      <c r="AL44" s="31">
        <f>IFERROR(H44/W44,"N.A.")</f>
        <v>4181.457671437005</v>
      </c>
      <c r="AM44" s="32"/>
      <c r="AN44" s="31">
        <f>IFERROR(J44/Y44,"N.A.")</f>
        <v>0</v>
      </c>
      <c r="AO44" s="32"/>
      <c r="AP44" s="31">
        <f>IFERROR(L44/AA44,"N.A.")</f>
        <v>7365.9413756890972</v>
      </c>
      <c r="AQ44" s="32"/>
      <c r="AR44" s="17">
        <f>IFERROR(N44/AC44, "N.A.")</f>
        <v>7365.9413756890972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23054999.999999996</v>
      </c>
      <c r="C15" s="2"/>
      <c r="D15" s="2">
        <v>1548000</v>
      </c>
      <c r="E15" s="2"/>
      <c r="F15" s="2">
        <v>774000</v>
      </c>
      <c r="G15" s="2"/>
      <c r="H15" s="2">
        <v>7912500</v>
      </c>
      <c r="I15" s="2"/>
      <c r="J15" s="2">
        <v>0</v>
      </c>
      <c r="K15" s="2"/>
      <c r="L15" s="1">
        <f t="shared" ref="L15:M18" si="0">B15+D15+F15+H15+J15</f>
        <v>33289499.999999996</v>
      </c>
      <c r="M15" s="13">
        <f t="shared" si="0"/>
        <v>0</v>
      </c>
      <c r="N15" s="14">
        <f>L15+M15</f>
        <v>33289499.999999996</v>
      </c>
      <c r="P15" s="3" t="s">
        <v>12</v>
      </c>
      <c r="Q15" s="2">
        <v>2042</v>
      </c>
      <c r="R15" s="2">
        <v>0</v>
      </c>
      <c r="S15" s="2">
        <v>360</v>
      </c>
      <c r="T15" s="2">
        <v>0</v>
      </c>
      <c r="U15" s="2">
        <v>120</v>
      </c>
      <c r="V15" s="2">
        <v>0</v>
      </c>
      <c r="W15" s="2">
        <v>3244</v>
      </c>
      <c r="X15" s="2">
        <v>0</v>
      </c>
      <c r="Y15" s="2">
        <v>721</v>
      </c>
      <c r="Z15" s="2">
        <v>0</v>
      </c>
      <c r="AA15" s="1">
        <f t="shared" ref="AA15:AB18" si="1">Q15+S15+U15+W15+Y15</f>
        <v>6487</v>
      </c>
      <c r="AB15" s="13">
        <f t="shared" si="1"/>
        <v>0</v>
      </c>
      <c r="AC15" s="14">
        <f>AA15+AB15</f>
        <v>6487</v>
      </c>
      <c r="AE15" s="3" t="s">
        <v>12</v>
      </c>
      <c r="AF15" s="2">
        <f t="shared" ref="AF15:AR18" si="2">IFERROR(B15/Q15, "N.A.")</f>
        <v>11290.401567091085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>
        <f t="shared" si="2"/>
        <v>6450</v>
      </c>
      <c r="AK15" s="2" t="str">
        <f t="shared" si="2"/>
        <v>N.A.</v>
      </c>
      <c r="AL15" s="2">
        <f t="shared" si="2"/>
        <v>2439.1183723797781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5131.7249884384146</v>
      </c>
      <c r="AQ15" s="16" t="str">
        <f t="shared" si="2"/>
        <v>N.A.</v>
      </c>
      <c r="AR15" s="14">
        <f t="shared" si="2"/>
        <v>5131.7249884384146</v>
      </c>
    </row>
    <row r="16" spans="1:44" ht="15" customHeight="1" thickBot="1" x14ac:dyDescent="0.3">
      <c r="A16" s="3" t="s">
        <v>13</v>
      </c>
      <c r="B16" s="2">
        <v>2169780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2169780</v>
      </c>
      <c r="M16" s="13">
        <f t="shared" si="0"/>
        <v>0</v>
      </c>
      <c r="N16" s="14">
        <f>L16+M16</f>
        <v>2169780</v>
      </c>
      <c r="P16" s="3" t="s">
        <v>13</v>
      </c>
      <c r="Q16" s="2">
        <v>841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841</v>
      </c>
      <c r="AB16" s="13">
        <f t="shared" si="1"/>
        <v>0</v>
      </c>
      <c r="AC16" s="14">
        <f>AA16+AB16</f>
        <v>841</v>
      </c>
      <c r="AE16" s="3" t="s">
        <v>13</v>
      </c>
      <c r="AF16" s="2">
        <f t="shared" si="2"/>
        <v>2580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2580</v>
      </c>
      <c r="AQ16" s="16" t="str">
        <f t="shared" si="2"/>
        <v>N.A.</v>
      </c>
      <c r="AR16" s="14">
        <f t="shared" si="2"/>
        <v>2580</v>
      </c>
    </row>
    <row r="17" spans="1:44" ht="15" customHeight="1" thickBot="1" x14ac:dyDescent="0.3">
      <c r="A17" s="3" t="s">
        <v>14</v>
      </c>
      <c r="B17" s="2">
        <v>20372400</v>
      </c>
      <c r="C17" s="2">
        <v>31304450.000000004</v>
      </c>
      <c r="D17" s="2"/>
      <c r="E17" s="2"/>
      <c r="F17" s="2"/>
      <c r="G17" s="2"/>
      <c r="H17" s="2"/>
      <c r="I17" s="2">
        <v>14420000</v>
      </c>
      <c r="J17" s="2">
        <v>0</v>
      </c>
      <c r="K17" s="2"/>
      <c r="L17" s="1">
        <f t="shared" si="0"/>
        <v>20372400</v>
      </c>
      <c r="M17" s="13">
        <f t="shared" si="0"/>
        <v>45724450</v>
      </c>
      <c r="N17" s="14">
        <f>L17+M17</f>
        <v>66096850</v>
      </c>
      <c r="P17" s="3" t="s">
        <v>14</v>
      </c>
      <c r="Q17" s="2">
        <v>3244</v>
      </c>
      <c r="R17" s="2">
        <v>10213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1442</v>
      </c>
      <c r="Y17" s="2">
        <v>2163</v>
      </c>
      <c r="Z17" s="2">
        <v>0</v>
      </c>
      <c r="AA17" s="1">
        <f t="shared" si="1"/>
        <v>5407</v>
      </c>
      <c r="AB17" s="13">
        <f t="shared" si="1"/>
        <v>11655</v>
      </c>
      <c r="AC17" s="14">
        <f>AA17+AB17</f>
        <v>17062</v>
      </c>
      <c r="AE17" s="3" t="s">
        <v>14</v>
      </c>
      <c r="AF17" s="2">
        <f t="shared" si="2"/>
        <v>6280.0246609124533</v>
      </c>
      <c r="AG17" s="2">
        <f t="shared" si="2"/>
        <v>3065.1571526485855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10000</v>
      </c>
      <c r="AN17" s="2">
        <f t="shared" si="2"/>
        <v>0</v>
      </c>
      <c r="AO17" s="2" t="str">
        <f t="shared" si="2"/>
        <v>N.A.</v>
      </c>
      <c r="AP17" s="15">
        <f t="shared" si="2"/>
        <v>3767.7825041612723</v>
      </c>
      <c r="AQ17" s="16">
        <f t="shared" si="2"/>
        <v>3923.1617331617331</v>
      </c>
      <c r="AR17" s="14">
        <f t="shared" si="2"/>
        <v>3873.9215801195642</v>
      </c>
    </row>
    <row r="18" spans="1:44" ht="15" customHeight="1" thickBot="1" x14ac:dyDescent="0.3">
      <c r="A18" s="3" t="s">
        <v>15</v>
      </c>
      <c r="B18" s="2">
        <v>1032000</v>
      </c>
      <c r="C18" s="2"/>
      <c r="D18" s="2"/>
      <c r="E18" s="2"/>
      <c r="F18" s="2"/>
      <c r="G18" s="2"/>
      <c r="H18" s="2">
        <v>761880</v>
      </c>
      <c r="I18" s="2"/>
      <c r="J18" s="2">
        <v>0</v>
      </c>
      <c r="K18" s="2"/>
      <c r="L18" s="1">
        <f t="shared" si="0"/>
        <v>1793880</v>
      </c>
      <c r="M18" s="13">
        <f t="shared" si="0"/>
        <v>0</v>
      </c>
      <c r="N18" s="14">
        <f>L18+M18</f>
        <v>1793880</v>
      </c>
      <c r="P18" s="3" t="s">
        <v>15</v>
      </c>
      <c r="Q18" s="2">
        <v>120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960</v>
      </c>
      <c r="X18" s="2">
        <v>0</v>
      </c>
      <c r="Y18" s="2">
        <v>961</v>
      </c>
      <c r="Z18" s="2">
        <v>0</v>
      </c>
      <c r="AA18" s="1">
        <f t="shared" si="1"/>
        <v>2041</v>
      </c>
      <c r="AB18" s="13">
        <f t="shared" si="1"/>
        <v>0</v>
      </c>
      <c r="AC18" s="22">
        <f>AA18+AB18</f>
        <v>2041</v>
      </c>
      <c r="AE18" s="3" t="s">
        <v>15</v>
      </c>
      <c r="AF18" s="2">
        <f t="shared" si="2"/>
        <v>8600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793.625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878.92209701126899</v>
      </c>
      <c r="AQ18" s="16" t="str">
        <f t="shared" si="2"/>
        <v>N.A.</v>
      </c>
      <c r="AR18" s="14">
        <f t="shared" si="2"/>
        <v>878.92209701126899</v>
      </c>
    </row>
    <row r="19" spans="1:44" ht="15" customHeight="1" thickBot="1" x14ac:dyDescent="0.3">
      <c r="A19" s="4" t="s">
        <v>16</v>
      </c>
      <c r="B19" s="2">
        <v>46629180.000000007</v>
      </c>
      <c r="C19" s="2">
        <v>31304450.000000004</v>
      </c>
      <c r="D19" s="2">
        <v>1548000</v>
      </c>
      <c r="E19" s="2"/>
      <c r="F19" s="2">
        <v>774000</v>
      </c>
      <c r="G19" s="2"/>
      <c r="H19" s="2">
        <v>8674380</v>
      </c>
      <c r="I19" s="2">
        <v>14420000</v>
      </c>
      <c r="J19" s="2">
        <v>0</v>
      </c>
      <c r="K19" s="2"/>
      <c r="L19" s="1">
        <f t="shared" ref="L19" si="3">B19+D19+F19+H19+J19</f>
        <v>57625560.000000007</v>
      </c>
      <c r="M19" s="13">
        <f t="shared" ref="M19" si="4">C19+E19+G19+I19+K19</f>
        <v>45724450</v>
      </c>
      <c r="N19" s="22">
        <f>L19+M19</f>
        <v>103350010</v>
      </c>
      <c r="P19" s="4" t="s">
        <v>16</v>
      </c>
      <c r="Q19" s="2">
        <v>6247</v>
      </c>
      <c r="R19" s="2">
        <v>10213</v>
      </c>
      <c r="S19" s="2">
        <v>360</v>
      </c>
      <c r="T19" s="2">
        <v>0</v>
      </c>
      <c r="U19" s="2">
        <v>120</v>
      </c>
      <c r="V19" s="2">
        <v>0</v>
      </c>
      <c r="W19" s="2">
        <v>4204</v>
      </c>
      <c r="X19" s="2">
        <v>1442</v>
      </c>
      <c r="Y19" s="2">
        <v>3845</v>
      </c>
      <c r="Z19" s="2">
        <v>0</v>
      </c>
      <c r="AA19" s="1">
        <f t="shared" ref="AA19" si="5">Q19+S19+U19+W19+Y19</f>
        <v>14776</v>
      </c>
      <c r="AB19" s="13">
        <f t="shared" ref="AB19" si="6">R19+T19+V19+X19+Z19</f>
        <v>11655</v>
      </c>
      <c r="AC19" s="14">
        <f>AA19+AB19</f>
        <v>26431</v>
      </c>
      <c r="AE19" s="4" t="s">
        <v>16</v>
      </c>
      <c r="AF19" s="2">
        <f t="shared" ref="AF19:AO19" si="7">IFERROR(B19/Q19, "N.A.")</f>
        <v>7464.2516407875792</v>
      </c>
      <c r="AG19" s="2">
        <f t="shared" si="7"/>
        <v>3065.1571526485855</v>
      </c>
      <c r="AH19" s="2">
        <f t="shared" si="7"/>
        <v>4300</v>
      </c>
      <c r="AI19" s="2" t="str">
        <f t="shared" si="7"/>
        <v>N.A.</v>
      </c>
      <c r="AJ19" s="2">
        <f t="shared" si="7"/>
        <v>6450</v>
      </c>
      <c r="AK19" s="2" t="str">
        <f t="shared" si="7"/>
        <v>N.A.</v>
      </c>
      <c r="AL19" s="2">
        <f t="shared" si="7"/>
        <v>2063.3634633682209</v>
      </c>
      <c r="AM19" s="2">
        <f t="shared" si="7"/>
        <v>10000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3899.9431510557665</v>
      </c>
      <c r="AQ19" s="16">
        <f t="shared" ref="AQ19" si="9">IFERROR(M19/AB19, "N.A.")</f>
        <v>3923.1617331617331</v>
      </c>
      <c r="AR19" s="14">
        <f t="shared" ref="AR19" si="10">IFERROR(N19/AC19, "N.A.")</f>
        <v>3910.1816049336007</v>
      </c>
    </row>
    <row r="20" spans="1:44" ht="15" customHeight="1" thickBot="1" x14ac:dyDescent="0.3">
      <c r="A20" s="5" t="s">
        <v>0</v>
      </c>
      <c r="B20" s="28">
        <f>B19+C19</f>
        <v>77933630.000000015</v>
      </c>
      <c r="C20" s="30"/>
      <c r="D20" s="28">
        <f>D19+E19</f>
        <v>1548000</v>
      </c>
      <c r="E20" s="30"/>
      <c r="F20" s="28">
        <f>F19+G19</f>
        <v>774000</v>
      </c>
      <c r="G20" s="30"/>
      <c r="H20" s="28">
        <f>H19+I19</f>
        <v>23094380</v>
      </c>
      <c r="I20" s="30"/>
      <c r="J20" s="28">
        <f>J19+K19</f>
        <v>0</v>
      </c>
      <c r="K20" s="30"/>
      <c r="L20" s="28">
        <f>L19+M19</f>
        <v>103350010</v>
      </c>
      <c r="M20" s="29"/>
      <c r="N20" s="23">
        <f>B20+D20+F20+H20+J20</f>
        <v>103350010.00000001</v>
      </c>
      <c r="P20" s="5" t="s">
        <v>0</v>
      </c>
      <c r="Q20" s="28">
        <f>Q19+R19</f>
        <v>16460</v>
      </c>
      <c r="R20" s="30"/>
      <c r="S20" s="28">
        <f>S19+T19</f>
        <v>360</v>
      </c>
      <c r="T20" s="30"/>
      <c r="U20" s="28">
        <f>U19+V19</f>
        <v>120</v>
      </c>
      <c r="V20" s="30"/>
      <c r="W20" s="28">
        <f>W19+X19</f>
        <v>5646</v>
      </c>
      <c r="X20" s="30"/>
      <c r="Y20" s="28">
        <f>Y19+Z19</f>
        <v>3845</v>
      </c>
      <c r="Z20" s="30"/>
      <c r="AA20" s="28">
        <f>AA19+AB19</f>
        <v>26431</v>
      </c>
      <c r="AB20" s="30"/>
      <c r="AC20" s="24">
        <f>Q20+S20+U20+W20+Y20</f>
        <v>26431</v>
      </c>
      <c r="AE20" s="5" t="s">
        <v>0</v>
      </c>
      <c r="AF20" s="31">
        <f>IFERROR(B20/Q20,"N.A.")</f>
        <v>4734.728432563792</v>
      </c>
      <c r="AG20" s="32"/>
      <c r="AH20" s="31">
        <f>IFERROR(D20/S20,"N.A.")</f>
        <v>4300</v>
      </c>
      <c r="AI20" s="32"/>
      <c r="AJ20" s="31">
        <f>IFERROR(F20/U20,"N.A.")</f>
        <v>6450</v>
      </c>
      <c r="AK20" s="32"/>
      <c r="AL20" s="31">
        <f>IFERROR(H20/W20,"N.A.")</f>
        <v>4090.3967410556147</v>
      </c>
      <c r="AM20" s="32"/>
      <c r="AN20" s="31">
        <f>IFERROR(J20/Y20,"N.A.")</f>
        <v>0</v>
      </c>
      <c r="AO20" s="32"/>
      <c r="AP20" s="31">
        <f>IFERROR(L20/AA20,"N.A.")</f>
        <v>3910.1816049336007</v>
      </c>
      <c r="AQ20" s="32"/>
      <c r="AR20" s="17">
        <f>IFERROR(N20/AC20, "N.A.")</f>
        <v>3910.1816049336012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22471800</v>
      </c>
      <c r="C27" s="2"/>
      <c r="D27" s="2">
        <v>1548000</v>
      </c>
      <c r="E27" s="2"/>
      <c r="F27" s="2"/>
      <c r="G27" s="2"/>
      <c r="H27" s="2">
        <v>5164300</v>
      </c>
      <c r="I27" s="2"/>
      <c r="J27" s="2"/>
      <c r="K27" s="2"/>
      <c r="L27" s="1">
        <f t="shared" ref="L27:M30" si="11">B27+D27+F27+H27+J27</f>
        <v>29184100</v>
      </c>
      <c r="M27" s="13">
        <f t="shared" si="11"/>
        <v>0</v>
      </c>
      <c r="N27" s="14">
        <f>L27+M27</f>
        <v>29184100</v>
      </c>
      <c r="P27" s="3" t="s">
        <v>12</v>
      </c>
      <c r="Q27" s="2">
        <v>1802</v>
      </c>
      <c r="R27" s="2">
        <v>0</v>
      </c>
      <c r="S27" s="2">
        <v>360</v>
      </c>
      <c r="T27" s="2">
        <v>0</v>
      </c>
      <c r="U27" s="2">
        <v>0</v>
      </c>
      <c r="V27" s="2">
        <v>0</v>
      </c>
      <c r="W27" s="2">
        <v>1562</v>
      </c>
      <c r="X27" s="2">
        <v>0</v>
      </c>
      <c r="Y27" s="2">
        <v>0</v>
      </c>
      <c r="Z27" s="2">
        <v>0</v>
      </c>
      <c r="AA27" s="1">
        <f t="shared" ref="AA27:AB30" si="12">Q27+S27+U27+W27+Y27</f>
        <v>3724</v>
      </c>
      <c r="AB27" s="13">
        <f t="shared" si="12"/>
        <v>0</v>
      </c>
      <c r="AC27" s="14">
        <f>AA27+AB27</f>
        <v>3724</v>
      </c>
      <c r="AE27" s="3" t="s">
        <v>12</v>
      </c>
      <c r="AF27" s="2">
        <f t="shared" ref="AF27:AR30" si="13">IFERROR(B27/Q27, "N.A.")</f>
        <v>12470.477247502775</v>
      </c>
      <c r="AG27" s="2" t="str">
        <f t="shared" si="13"/>
        <v>N.A.</v>
      </c>
      <c r="AH27" s="2">
        <f t="shared" si="13"/>
        <v>4300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3306.2099871959026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7836.761546723953</v>
      </c>
      <c r="AQ27" s="16" t="str">
        <f t="shared" si="13"/>
        <v>N.A.</v>
      </c>
      <c r="AR27" s="14">
        <f t="shared" si="13"/>
        <v>7836.761546723953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17776800</v>
      </c>
      <c r="C29" s="2">
        <v>20359600</v>
      </c>
      <c r="D29" s="2"/>
      <c r="E29" s="2"/>
      <c r="F29" s="2"/>
      <c r="G29" s="2"/>
      <c r="H29" s="2"/>
      <c r="I29" s="2">
        <v>14420000</v>
      </c>
      <c r="J29" s="2"/>
      <c r="K29" s="2"/>
      <c r="L29" s="1">
        <f t="shared" si="11"/>
        <v>17776800</v>
      </c>
      <c r="M29" s="13">
        <f t="shared" si="11"/>
        <v>34779600</v>
      </c>
      <c r="N29" s="14">
        <f>L29+M29</f>
        <v>52556400</v>
      </c>
      <c r="P29" s="3" t="s">
        <v>14</v>
      </c>
      <c r="Q29" s="2">
        <v>2523</v>
      </c>
      <c r="R29" s="2">
        <v>5647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1442</v>
      </c>
      <c r="Y29" s="2">
        <v>0</v>
      </c>
      <c r="Z29" s="2">
        <v>0</v>
      </c>
      <c r="AA29" s="1">
        <f t="shared" si="12"/>
        <v>2523</v>
      </c>
      <c r="AB29" s="13">
        <f t="shared" si="12"/>
        <v>7089</v>
      </c>
      <c r="AC29" s="14">
        <f>AA29+AB29</f>
        <v>9612</v>
      </c>
      <c r="AE29" s="3" t="s">
        <v>14</v>
      </c>
      <c r="AF29" s="2">
        <f t="shared" si="13"/>
        <v>7045.8977407847797</v>
      </c>
      <c r="AG29" s="2">
        <f t="shared" si="13"/>
        <v>3605.3833894103063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10000</v>
      </c>
      <c r="AN29" s="2" t="str">
        <f t="shared" si="13"/>
        <v>N.A.</v>
      </c>
      <c r="AO29" s="2" t="str">
        <f t="shared" si="13"/>
        <v>N.A.</v>
      </c>
      <c r="AP29" s="15">
        <f t="shared" si="13"/>
        <v>7045.8977407847797</v>
      </c>
      <c r="AQ29" s="16">
        <f t="shared" si="13"/>
        <v>4906.1362674566226</v>
      </c>
      <c r="AR29" s="14">
        <f t="shared" si="13"/>
        <v>5467.7902621722842</v>
      </c>
    </row>
    <row r="30" spans="1:44" ht="15" customHeight="1" thickBot="1" x14ac:dyDescent="0.3">
      <c r="A30" s="3" t="s">
        <v>15</v>
      </c>
      <c r="B30" s="2">
        <v>1032000</v>
      </c>
      <c r="C30" s="2"/>
      <c r="D30" s="2"/>
      <c r="E30" s="2"/>
      <c r="F30" s="2"/>
      <c r="G30" s="2"/>
      <c r="H30" s="2">
        <v>751920.00000000012</v>
      </c>
      <c r="I30" s="2"/>
      <c r="J30" s="2">
        <v>0</v>
      </c>
      <c r="K30" s="2"/>
      <c r="L30" s="1">
        <f t="shared" si="11"/>
        <v>1783920</v>
      </c>
      <c r="M30" s="13">
        <f t="shared" si="11"/>
        <v>0</v>
      </c>
      <c r="N30" s="14">
        <f>L30+M30</f>
        <v>1783920</v>
      </c>
      <c r="P30" s="3" t="s">
        <v>15</v>
      </c>
      <c r="Q30" s="2">
        <v>120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840</v>
      </c>
      <c r="X30" s="2">
        <v>0</v>
      </c>
      <c r="Y30" s="2">
        <v>841</v>
      </c>
      <c r="Z30" s="2">
        <v>0</v>
      </c>
      <c r="AA30" s="1">
        <f t="shared" si="12"/>
        <v>1801</v>
      </c>
      <c r="AB30" s="13">
        <f t="shared" si="12"/>
        <v>0</v>
      </c>
      <c r="AC30" s="22">
        <f>AA30+AB30</f>
        <v>1801</v>
      </c>
      <c r="AE30" s="3" t="s">
        <v>15</v>
      </c>
      <c r="AF30" s="2">
        <f t="shared" si="13"/>
        <v>8600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895.14285714285734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990.51637978900612</v>
      </c>
      <c r="AQ30" s="16" t="str">
        <f t="shared" si="13"/>
        <v>N.A.</v>
      </c>
      <c r="AR30" s="14">
        <f t="shared" si="13"/>
        <v>990.51637978900612</v>
      </c>
    </row>
    <row r="31" spans="1:44" ht="15" customHeight="1" thickBot="1" x14ac:dyDescent="0.3">
      <c r="A31" s="4" t="s">
        <v>16</v>
      </c>
      <c r="B31" s="2">
        <v>41280600</v>
      </c>
      <c r="C31" s="2">
        <v>20359600</v>
      </c>
      <c r="D31" s="2">
        <v>1548000</v>
      </c>
      <c r="E31" s="2"/>
      <c r="F31" s="2"/>
      <c r="G31" s="2"/>
      <c r="H31" s="2">
        <v>5916220</v>
      </c>
      <c r="I31" s="2">
        <v>14420000</v>
      </c>
      <c r="J31" s="2">
        <v>0</v>
      </c>
      <c r="K31" s="2"/>
      <c r="L31" s="1">
        <f t="shared" ref="L31" si="14">B31+D31+F31+H31+J31</f>
        <v>48744820</v>
      </c>
      <c r="M31" s="13">
        <f t="shared" ref="M31" si="15">C31+E31+G31+I31+K31</f>
        <v>34779600</v>
      </c>
      <c r="N31" s="22">
        <f>L31+M31</f>
        <v>83524420</v>
      </c>
      <c r="P31" s="4" t="s">
        <v>16</v>
      </c>
      <c r="Q31" s="2">
        <v>4445</v>
      </c>
      <c r="R31" s="2">
        <v>5647</v>
      </c>
      <c r="S31" s="2">
        <v>360</v>
      </c>
      <c r="T31" s="2">
        <v>0</v>
      </c>
      <c r="U31" s="2">
        <v>0</v>
      </c>
      <c r="V31" s="2">
        <v>0</v>
      </c>
      <c r="W31" s="2">
        <v>2402</v>
      </c>
      <c r="X31" s="2">
        <v>1442</v>
      </c>
      <c r="Y31" s="2">
        <v>841</v>
      </c>
      <c r="Z31" s="2">
        <v>0</v>
      </c>
      <c r="AA31" s="1">
        <f t="shared" ref="AA31" si="16">Q31+S31+U31+W31+Y31</f>
        <v>8048</v>
      </c>
      <c r="AB31" s="13">
        <f t="shared" ref="AB31" si="17">R31+T31+V31+X31+Z31</f>
        <v>7089</v>
      </c>
      <c r="AC31" s="14">
        <f>AA31+AB31</f>
        <v>15137</v>
      </c>
      <c r="AE31" s="4" t="s">
        <v>16</v>
      </c>
      <c r="AF31" s="2">
        <f t="shared" ref="AF31:AO31" si="18">IFERROR(B31/Q31, "N.A.")</f>
        <v>9286.974128233971</v>
      </c>
      <c r="AG31" s="2">
        <f t="shared" si="18"/>
        <v>3605.3833894103063</v>
      </c>
      <c r="AH31" s="2">
        <f t="shared" si="18"/>
        <v>4300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>
        <f t="shared" si="18"/>
        <v>2463.039134054954</v>
      </c>
      <c r="AM31" s="2">
        <f t="shared" si="18"/>
        <v>10000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6056.7619284294233</v>
      </c>
      <c r="AQ31" s="16">
        <f t="shared" ref="AQ31" si="20">IFERROR(M31/AB31, "N.A.")</f>
        <v>4906.1362674566226</v>
      </c>
      <c r="AR31" s="14">
        <f t="shared" ref="AR31" si="21">IFERROR(N31/AC31, "N.A.")</f>
        <v>5517.8978661557776</v>
      </c>
    </row>
    <row r="32" spans="1:44" ht="15" customHeight="1" thickBot="1" x14ac:dyDescent="0.3">
      <c r="A32" s="5" t="s">
        <v>0</v>
      </c>
      <c r="B32" s="28">
        <f>B31+C31</f>
        <v>61640200</v>
      </c>
      <c r="C32" s="30"/>
      <c r="D32" s="28">
        <f>D31+E31</f>
        <v>1548000</v>
      </c>
      <c r="E32" s="30"/>
      <c r="F32" s="28">
        <f>F31+G31</f>
        <v>0</v>
      </c>
      <c r="G32" s="30"/>
      <c r="H32" s="28">
        <f>H31+I31</f>
        <v>20336220</v>
      </c>
      <c r="I32" s="30"/>
      <c r="J32" s="28">
        <f>J31+K31</f>
        <v>0</v>
      </c>
      <c r="K32" s="30"/>
      <c r="L32" s="28">
        <f>L31+M31</f>
        <v>83524420</v>
      </c>
      <c r="M32" s="29"/>
      <c r="N32" s="23">
        <f>B32+D32+F32+H32+J32</f>
        <v>83524420</v>
      </c>
      <c r="P32" s="5" t="s">
        <v>0</v>
      </c>
      <c r="Q32" s="28">
        <f>Q31+R31</f>
        <v>10092</v>
      </c>
      <c r="R32" s="30"/>
      <c r="S32" s="28">
        <f>S31+T31</f>
        <v>360</v>
      </c>
      <c r="T32" s="30"/>
      <c r="U32" s="28">
        <f>U31+V31</f>
        <v>0</v>
      </c>
      <c r="V32" s="30"/>
      <c r="W32" s="28">
        <f>W31+X31</f>
        <v>3844</v>
      </c>
      <c r="X32" s="30"/>
      <c r="Y32" s="28">
        <f>Y31+Z31</f>
        <v>841</v>
      </c>
      <c r="Z32" s="30"/>
      <c r="AA32" s="28">
        <f>AA31+AB31</f>
        <v>15137</v>
      </c>
      <c r="AB32" s="30"/>
      <c r="AC32" s="24">
        <f>Q32+S32+U32+W32+Y32</f>
        <v>15137</v>
      </c>
      <c r="AE32" s="5" t="s">
        <v>0</v>
      </c>
      <c r="AF32" s="31">
        <f>IFERROR(B32/Q32,"N.A.")</f>
        <v>6107.8279825604441</v>
      </c>
      <c r="AG32" s="32"/>
      <c r="AH32" s="31">
        <f>IFERROR(D32/S32,"N.A.")</f>
        <v>4300</v>
      </c>
      <c r="AI32" s="32"/>
      <c r="AJ32" s="31" t="str">
        <f>IFERROR(F32/U32,"N.A.")</f>
        <v>N.A.</v>
      </c>
      <c r="AK32" s="32"/>
      <c r="AL32" s="31">
        <f>IFERROR(H32/W32,"N.A.")</f>
        <v>5290.3798126951096</v>
      </c>
      <c r="AM32" s="32"/>
      <c r="AN32" s="31">
        <f>IFERROR(J32/Y32,"N.A.")</f>
        <v>0</v>
      </c>
      <c r="AO32" s="32"/>
      <c r="AP32" s="31">
        <f>IFERROR(L32/AA32,"N.A.")</f>
        <v>5517.8978661557776</v>
      </c>
      <c r="AQ32" s="32"/>
      <c r="AR32" s="17">
        <f>IFERROR(N32/AC32, "N.A.")</f>
        <v>5517.8978661557776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583200</v>
      </c>
      <c r="C39" s="2"/>
      <c r="D39" s="2"/>
      <c r="E39" s="2"/>
      <c r="F39" s="2">
        <v>774000</v>
      </c>
      <c r="G39" s="2"/>
      <c r="H39" s="2">
        <v>2748200.0000000005</v>
      </c>
      <c r="I39" s="2"/>
      <c r="J39" s="2">
        <v>0</v>
      </c>
      <c r="K39" s="2"/>
      <c r="L39" s="1">
        <f t="shared" ref="L39:M42" si="22">B39+D39+F39+H39+J39</f>
        <v>4105400.0000000005</v>
      </c>
      <c r="M39" s="13">
        <f t="shared" si="22"/>
        <v>0</v>
      </c>
      <c r="N39" s="14">
        <f>L39+M39</f>
        <v>4105400.0000000005</v>
      </c>
      <c r="P39" s="3" t="s">
        <v>12</v>
      </c>
      <c r="Q39" s="2">
        <v>240</v>
      </c>
      <c r="R39" s="2">
        <v>0</v>
      </c>
      <c r="S39" s="2">
        <v>0</v>
      </c>
      <c r="T39" s="2">
        <v>0</v>
      </c>
      <c r="U39" s="2">
        <v>120</v>
      </c>
      <c r="V39" s="2">
        <v>0</v>
      </c>
      <c r="W39" s="2">
        <v>1682</v>
      </c>
      <c r="X39" s="2">
        <v>0</v>
      </c>
      <c r="Y39" s="2">
        <v>721</v>
      </c>
      <c r="Z39" s="2">
        <v>0</v>
      </c>
      <c r="AA39" s="1">
        <f t="shared" ref="AA39:AB42" si="23">Q39+S39+U39+W39+Y39</f>
        <v>2763</v>
      </c>
      <c r="AB39" s="13">
        <f t="shared" si="23"/>
        <v>0</v>
      </c>
      <c r="AC39" s="14">
        <f>AA39+AB39</f>
        <v>2763</v>
      </c>
      <c r="AE39" s="3" t="s">
        <v>12</v>
      </c>
      <c r="AF39" s="2">
        <f t="shared" ref="AF39:AR42" si="24">IFERROR(B39/Q39, "N.A.")</f>
        <v>2430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6450</v>
      </c>
      <c r="AK39" s="2" t="str">
        <f t="shared" si="24"/>
        <v>N.A.</v>
      </c>
      <c r="AL39" s="2">
        <f t="shared" si="24"/>
        <v>1633.8882282996435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1485.8487151646762</v>
      </c>
      <c r="AQ39" s="16" t="str">
        <f t="shared" si="24"/>
        <v>N.A.</v>
      </c>
      <c r="AR39" s="14">
        <f t="shared" si="24"/>
        <v>1485.8487151646762</v>
      </c>
    </row>
    <row r="40" spans="1:44" ht="15" customHeight="1" thickBot="1" x14ac:dyDescent="0.3">
      <c r="A40" s="3" t="s">
        <v>13</v>
      </c>
      <c r="B40" s="2">
        <v>2169780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2169780</v>
      </c>
      <c r="M40" s="13">
        <f t="shared" si="22"/>
        <v>0</v>
      </c>
      <c r="N40" s="14">
        <f>L40+M40</f>
        <v>2169780</v>
      </c>
      <c r="P40" s="3" t="s">
        <v>13</v>
      </c>
      <c r="Q40" s="2">
        <v>841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841</v>
      </c>
      <c r="AB40" s="13">
        <f t="shared" si="23"/>
        <v>0</v>
      </c>
      <c r="AC40" s="14">
        <f>AA40+AB40</f>
        <v>841</v>
      </c>
      <c r="AE40" s="3" t="s">
        <v>13</v>
      </c>
      <c r="AF40" s="2">
        <f t="shared" si="24"/>
        <v>2580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2580</v>
      </c>
      <c r="AQ40" s="16" t="str">
        <f t="shared" si="24"/>
        <v>N.A.</v>
      </c>
      <c r="AR40" s="14">
        <f t="shared" si="24"/>
        <v>2580</v>
      </c>
    </row>
    <row r="41" spans="1:44" ht="15" customHeight="1" thickBot="1" x14ac:dyDescent="0.3">
      <c r="A41" s="3" t="s">
        <v>14</v>
      </c>
      <c r="B41" s="2">
        <v>2595600</v>
      </c>
      <c r="C41" s="2">
        <v>10944850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2595600</v>
      </c>
      <c r="M41" s="13">
        <f t="shared" si="22"/>
        <v>10944850</v>
      </c>
      <c r="N41" s="14">
        <f>L41+M41</f>
        <v>13540450</v>
      </c>
      <c r="P41" s="3" t="s">
        <v>14</v>
      </c>
      <c r="Q41" s="2">
        <v>721</v>
      </c>
      <c r="R41" s="2">
        <v>4566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2163</v>
      </c>
      <c r="Z41" s="2">
        <v>0</v>
      </c>
      <c r="AA41" s="1">
        <f t="shared" si="23"/>
        <v>2884</v>
      </c>
      <c r="AB41" s="13">
        <f t="shared" si="23"/>
        <v>4566</v>
      </c>
      <c r="AC41" s="14">
        <f>AA41+AB41</f>
        <v>7450</v>
      </c>
      <c r="AE41" s="3" t="s">
        <v>14</v>
      </c>
      <c r="AF41" s="2">
        <f t="shared" si="24"/>
        <v>3600</v>
      </c>
      <c r="AG41" s="2">
        <f t="shared" si="24"/>
        <v>2397.0324134910206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900</v>
      </c>
      <c r="AQ41" s="16">
        <f t="shared" si="24"/>
        <v>2397.0324134910206</v>
      </c>
      <c r="AR41" s="14">
        <f t="shared" si="24"/>
        <v>1817.510067114094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9960</v>
      </c>
      <c r="I42" s="2"/>
      <c r="J42" s="2">
        <v>0</v>
      </c>
      <c r="K42" s="2"/>
      <c r="L42" s="1">
        <f t="shared" si="22"/>
        <v>9960</v>
      </c>
      <c r="M42" s="13">
        <f t="shared" si="22"/>
        <v>0</v>
      </c>
      <c r="N42" s="14">
        <f>L42+M42</f>
        <v>9960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120</v>
      </c>
      <c r="X42" s="2">
        <v>0</v>
      </c>
      <c r="Y42" s="2">
        <v>120</v>
      </c>
      <c r="Z42" s="2">
        <v>0</v>
      </c>
      <c r="AA42" s="1">
        <f t="shared" si="23"/>
        <v>240</v>
      </c>
      <c r="AB42" s="13">
        <f t="shared" si="23"/>
        <v>0</v>
      </c>
      <c r="AC42" s="14">
        <f>AA42+AB42</f>
        <v>240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83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41.5</v>
      </c>
      <c r="AQ42" s="16" t="str">
        <f t="shared" si="24"/>
        <v>N.A.</v>
      </c>
      <c r="AR42" s="14">
        <f t="shared" si="24"/>
        <v>41.5</v>
      </c>
    </row>
    <row r="43" spans="1:44" ht="15" customHeight="1" thickBot="1" x14ac:dyDescent="0.3">
      <c r="A43" s="4" t="s">
        <v>16</v>
      </c>
      <c r="B43" s="2">
        <v>5348580</v>
      </c>
      <c r="C43" s="2">
        <v>10944850</v>
      </c>
      <c r="D43" s="2"/>
      <c r="E43" s="2"/>
      <c r="F43" s="2">
        <v>774000</v>
      </c>
      <c r="G43" s="2"/>
      <c r="H43" s="2">
        <v>2758160</v>
      </c>
      <c r="I43" s="2"/>
      <c r="J43" s="2">
        <v>0</v>
      </c>
      <c r="K43" s="2"/>
      <c r="L43" s="1">
        <f t="shared" ref="L43" si="25">B43+D43+F43+H43+J43</f>
        <v>8880740</v>
      </c>
      <c r="M43" s="13">
        <f t="shared" ref="M43" si="26">C43+E43+G43+I43+K43</f>
        <v>10944850</v>
      </c>
      <c r="N43" s="22">
        <f>L43+M43</f>
        <v>19825590</v>
      </c>
      <c r="P43" s="4" t="s">
        <v>16</v>
      </c>
      <c r="Q43" s="2">
        <v>1802</v>
      </c>
      <c r="R43" s="2">
        <v>4566</v>
      </c>
      <c r="S43" s="2">
        <v>0</v>
      </c>
      <c r="T43" s="2">
        <v>0</v>
      </c>
      <c r="U43" s="2">
        <v>120</v>
      </c>
      <c r="V43" s="2">
        <v>0</v>
      </c>
      <c r="W43" s="2">
        <v>1802</v>
      </c>
      <c r="X43" s="2">
        <v>0</v>
      </c>
      <c r="Y43" s="2">
        <v>3004</v>
      </c>
      <c r="Z43" s="2">
        <v>0</v>
      </c>
      <c r="AA43" s="1">
        <f t="shared" ref="AA43" si="27">Q43+S43+U43+W43+Y43</f>
        <v>6728</v>
      </c>
      <c r="AB43" s="13">
        <f t="shared" ref="AB43" si="28">R43+T43+V43+X43+Z43</f>
        <v>4566</v>
      </c>
      <c r="AC43" s="22">
        <f>AA43+AB43</f>
        <v>11294</v>
      </c>
      <c r="AE43" s="4" t="s">
        <v>16</v>
      </c>
      <c r="AF43" s="2">
        <f t="shared" ref="AF43:AO43" si="29">IFERROR(B43/Q43, "N.A.")</f>
        <v>2968.1354051054386</v>
      </c>
      <c r="AG43" s="2">
        <f t="shared" si="29"/>
        <v>2397.0324134910206</v>
      </c>
      <c r="AH43" s="2" t="str">
        <f t="shared" si="29"/>
        <v>N.A.</v>
      </c>
      <c r="AI43" s="2" t="str">
        <f t="shared" si="29"/>
        <v>N.A.</v>
      </c>
      <c r="AJ43" s="2">
        <f t="shared" si="29"/>
        <v>6450</v>
      </c>
      <c r="AK43" s="2" t="str">
        <f t="shared" si="29"/>
        <v>N.A.</v>
      </c>
      <c r="AL43" s="2">
        <f t="shared" si="29"/>
        <v>1530.6104328523863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1319.9673008323425</v>
      </c>
      <c r="AQ43" s="16">
        <f t="shared" ref="AQ43" si="31">IFERROR(M43/AB43, "N.A.")</f>
        <v>2397.0324134910206</v>
      </c>
      <c r="AR43" s="14">
        <f t="shared" ref="AR43" si="32">IFERROR(N43/AC43, "N.A.")</f>
        <v>1755.4090667611122</v>
      </c>
    </row>
    <row r="44" spans="1:44" ht="15" customHeight="1" thickBot="1" x14ac:dyDescent="0.3">
      <c r="A44" s="5" t="s">
        <v>0</v>
      </c>
      <c r="B44" s="28">
        <f>B43+C43</f>
        <v>16293430</v>
      </c>
      <c r="C44" s="30"/>
      <c r="D44" s="28">
        <f>D43+E43</f>
        <v>0</v>
      </c>
      <c r="E44" s="30"/>
      <c r="F44" s="28">
        <f>F43+G43</f>
        <v>774000</v>
      </c>
      <c r="G44" s="30"/>
      <c r="H44" s="28">
        <f>H43+I43</f>
        <v>2758160</v>
      </c>
      <c r="I44" s="30"/>
      <c r="J44" s="28">
        <f>J43+K43</f>
        <v>0</v>
      </c>
      <c r="K44" s="30"/>
      <c r="L44" s="28">
        <f>L43+M43</f>
        <v>19825590</v>
      </c>
      <c r="M44" s="29"/>
      <c r="N44" s="23">
        <f>B44+D44+F44+H44+J44</f>
        <v>19825590</v>
      </c>
      <c r="P44" s="5" t="s">
        <v>0</v>
      </c>
      <c r="Q44" s="28">
        <f>Q43+R43</f>
        <v>6368</v>
      </c>
      <c r="R44" s="30"/>
      <c r="S44" s="28">
        <f>S43+T43</f>
        <v>0</v>
      </c>
      <c r="T44" s="30"/>
      <c r="U44" s="28">
        <f>U43+V43</f>
        <v>120</v>
      </c>
      <c r="V44" s="30"/>
      <c r="W44" s="28">
        <f>W43+X43</f>
        <v>1802</v>
      </c>
      <c r="X44" s="30"/>
      <c r="Y44" s="28">
        <f>Y43+Z43</f>
        <v>3004</v>
      </c>
      <c r="Z44" s="30"/>
      <c r="AA44" s="28">
        <f>AA43+AB43</f>
        <v>11294</v>
      </c>
      <c r="AB44" s="29"/>
      <c r="AC44" s="23">
        <f>Q44+S44+U44+W44+Y44</f>
        <v>11294</v>
      </c>
      <c r="AE44" s="5" t="s">
        <v>0</v>
      </c>
      <c r="AF44" s="31">
        <f>IFERROR(B44/Q44,"N.A.")</f>
        <v>2558.6416457286432</v>
      </c>
      <c r="AG44" s="32"/>
      <c r="AH44" s="31" t="str">
        <f>IFERROR(D44/S44,"N.A.")</f>
        <v>N.A.</v>
      </c>
      <c r="AI44" s="32"/>
      <c r="AJ44" s="31">
        <f>IFERROR(F44/U44,"N.A.")</f>
        <v>6450</v>
      </c>
      <c r="AK44" s="32"/>
      <c r="AL44" s="31">
        <f>IFERROR(H44/W44,"N.A.")</f>
        <v>1530.6104328523863</v>
      </c>
      <c r="AM44" s="32"/>
      <c r="AN44" s="31">
        <f>IFERROR(J44/Y44,"N.A.")</f>
        <v>0</v>
      </c>
      <c r="AO44" s="32"/>
      <c r="AP44" s="31">
        <f>IFERROR(L44/AA44,"N.A.")</f>
        <v>1755.4090667611122</v>
      </c>
      <c r="AQ44" s="32"/>
      <c r="AR44" s="17">
        <f>IFERROR(N44/AC44, "N.A.")</f>
        <v>1755.4090667611122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3529440</v>
      </c>
      <c r="C15" s="2"/>
      <c r="D15" s="2">
        <v>1627120</v>
      </c>
      <c r="E15" s="2"/>
      <c r="F15" s="2">
        <v>7167240</v>
      </c>
      <c r="G15" s="2"/>
      <c r="H15" s="2">
        <v>6097829.9999999991</v>
      </c>
      <c r="I15" s="2"/>
      <c r="J15" s="2"/>
      <c r="K15" s="2"/>
      <c r="L15" s="1">
        <f t="shared" ref="L15:M18" si="0">B15+D15+F15+H15+J15</f>
        <v>18421630</v>
      </c>
      <c r="M15" s="13">
        <f t="shared" si="0"/>
        <v>0</v>
      </c>
      <c r="N15" s="14">
        <f>L15+M15</f>
        <v>18421630</v>
      </c>
      <c r="P15" s="3" t="s">
        <v>12</v>
      </c>
      <c r="Q15" s="2">
        <v>474</v>
      </c>
      <c r="R15" s="2">
        <v>0</v>
      </c>
      <c r="S15" s="2">
        <v>344</v>
      </c>
      <c r="T15" s="2">
        <v>0</v>
      </c>
      <c r="U15" s="2">
        <v>384</v>
      </c>
      <c r="V15" s="2">
        <v>0</v>
      </c>
      <c r="W15" s="2">
        <v>1132</v>
      </c>
      <c r="X15" s="2">
        <v>0</v>
      </c>
      <c r="Y15" s="2">
        <v>0</v>
      </c>
      <c r="Z15" s="2">
        <v>0</v>
      </c>
      <c r="AA15" s="1">
        <f t="shared" ref="AA15:AB18" si="1">Q15+S15+U15+W15+Y15</f>
        <v>2334</v>
      </c>
      <c r="AB15" s="13">
        <f t="shared" si="1"/>
        <v>0</v>
      </c>
      <c r="AC15" s="14">
        <f>AA15+AB15</f>
        <v>2334</v>
      </c>
      <c r="AE15" s="3" t="s">
        <v>12</v>
      </c>
      <c r="AF15" s="2">
        <f t="shared" ref="AF15:AR18" si="2">IFERROR(B15/Q15, "N.A.")</f>
        <v>7446.0759493670885</v>
      </c>
      <c r="AG15" s="2" t="str">
        <f t="shared" si="2"/>
        <v>N.A.</v>
      </c>
      <c r="AH15" s="2">
        <f t="shared" si="2"/>
        <v>4730</v>
      </c>
      <c r="AI15" s="2" t="str">
        <f t="shared" si="2"/>
        <v>N.A.</v>
      </c>
      <c r="AJ15" s="2">
        <f t="shared" si="2"/>
        <v>18664.6875</v>
      </c>
      <c r="AK15" s="2" t="str">
        <f t="shared" si="2"/>
        <v>N.A.</v>
      </c>
      <c r="AL15" s="2">
        <f t="shared" si="2"/>
        <v>5386.7756183745578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7892.7292202227936</v>
      </c>
      <c r="AQ15" s="16" t="str">
        <f t="shared" si="2"/>
        <v>N.A.</v>
      </c>
      <c r="AR15" s="14">
        <f t="shared" si="2"/>
        <v>7892.7292202227936</v>
      </c>
    </row>
    <row r="16" spans="1:44" ht="15" customHeight="1" thickBot="1" x14ac:dyDescent="0.3">
      <c r="A16" s="3" t="s">
        <v>13</v>
      </c>
      <c r="B16" s="2">
        <v>1572720.0000000002</v>
      </c>
      <c r="C16" s="2">
        <v>1376000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1572720.0000000002</v>
      </c>
      <c r="M16" s="13">
        <f t="shared" si="0"/>
        <v>1376000</v>
      </c>
      <c r="N16" s="14">
        <f>L16+M16</f>
        <v>2948720</v>
      </c>
      <c r="P16" s="3" t="s">
        <v>13</v>
      </c>
      <c r="Q16" s="2">
        <v>456</v>
      </c>
      <c r="R16" s="2">
        <v>172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456</v>
      </c>
      <c r="AB16" s="13">
        <f t="shared" si="1"/>
        <v>172</v>
      </c>
      <c r="AC16" s="14">
        <f>AA16+AB16</f>
        <v>628</v>
      </c>
      <c r="AE16" s="3" t="s">
        <v>13</v>
      </c>
      <c r="AF16" s="2">
        <f t="shared" si="2"/>
        <v>3448.9473684210529</v>
      </c>
      <c r="AG16" s="2">
        <f t="shared" si="2"/>
        <v>8000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3448.9473684210529</v>
      </c>
      <c r="AQ16" s="16">
        <f t="shared" si="2"/>
        <v>8000</v>
      </c>
      <c r="AR16" s="14">
        <f t="shared" si="2"/>
        <v>4695.4140127388537</v>
      </c>
    </row>
    <row r="17" spans="1:44" ht="15" customHeight="1" thickBot="1" x14ac:dyDescent="0.3">
      <c r="A17" s="3" t="s">
        <v>14</v>
      </c>
      <c r="B17" s="2">
        <v>13428352</v>
      </c>
      <c r="C17" s="2">
        <v>40772073.999999985</v>
      </c>
      <c r="D17" s="2">
        <v>5906480</v>
      </c>
      <c r="E17" s="2"/>
      <c r="F17" s="2"/>
      <c r="G17" s="2">
        <v>0</v>
      </c>
      <c r="H17" s="2"/>
      <c r="I17" s="2">
        <v>0</v>
      </c>
      <c r="J17" s="2"/>
      <c r="K17" s="2"/>
      <c r="L17" s="1">
        <f t="shared" si="0"/>
        <v>19334832</v>
      </c>
      <c r="M17" s="13">
        <f t="shared" si="0"/>
        <v>40772073.999999985</v>
      </c>
      <c r="N17" s="14">
        <f>L17+M17</f>
        <v>60106905.999999985</v>
      </c>
      <c r="P17" s="3" t="s">
        <v>14</v>
      </c>
      <c r="Q17" s="2">
        <v>1827</v>
      </c>
      <c r="R17" s="2">
        <v>4340</v>
      </c>
      <c r="S17" s="2">
        <v>268</v>
      </c>
      <c r="T17" s="2">
        <v>0</v>
      </c>
      <c r="U17" s="2">
        <v>0</v>
      </c>
      <c r="V17" s="2">
        <v>292</v>
      </c>
      <c r="W17" s="2">
        <v>0</v>
      </c>
      <c r="X17" s="2">
        <v>292</v>
      </c>
      <c r="Y17" s="2">
        <v>0</v>
      </c>
      <c r="Z17" s="2">
        <v>0</v>
      </c>
      <c r="AA17" s="1">
        <f t="shared" si="1"/>
        <v>2095</v>
      </c>
      <c r="AB17" s="13">
        <f t="shared" si="1"/>
        <v>4924</v>
      </c>
      <c r="AC17" s="14">
        <f>AA17+AB17</f>
        <v>7019</v>
      </c>
      <c r="AE17" s="3" t="s">
        <v>14</v>
      </c>
      <c r="AF17" s="2">
        <f t="shared" si="2"/>
        <v>7349.946360153257</v>
      </c>
      <c r="AG17" s="2">
        <f t="shared" si="2"/>
        <v>9394.4870967741899</v>
      </c>
      <c r="AH17" s="2">
        <f t="shared" si="2"/>
        <v>22039.104477611942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0</v>
      </c>
      <c r="AN17" s="2" t="str">
        <f t="shared" si="2"/>
        <v>N.A.</v>
      </c>
      <c r="AO17" s="2" t="str">
        <f t="shared" si="2"/>
        <v>N.A.</v>
      </c>
      <c r="AP17" s="15">
        <f t="shared" si="2"/>
        <v>9229.0367541766118</v>
      </c>
      <c r="AQ17" s="16">
        <f t="shared" si="2"/>
        <v>8280.2749796913049</v>
      </c>
      <c r="AR17" s="14">
        <f t="shared" si="2"/>
        <v>8563.4571876335631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22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v>18530512</v>
      </c>
      <c r="C19" s="2">
        <v>42148073.999999993</v>
      </c>
      <c r="D19" s="2">
        <v>7533600</v>
      </c>
      <c r="E19" s="2"/>
      <c r="F19" s="2">
        <v>7167240</v>
      </c>
      <c r="G19" s="2">
        <v>0</v>
      </c>
      <c r="H19" s="2">
        <v>6097829.9999999991</v>
      </c>
      <c r="I19" s="2">
        <v>0</v>
      </c>
      <c r="J19" s="2"/>
      <c r="K19" s="2"/>
      <c r="L19" s="1">
        <f t="shared" ref="L19" si="3">B19+D19+F19+H19+J19</f>
        <v>39329182</v>
      </c>
      <c r="M19" s="13">
        <f t="shared" ref="M19" si="4">C19+E19+G19+I19+K19</f>
        <v>42148073.999999993</v>
      </c>
      <c r="N19" s="22">
        <f>L19+M19</f>
        <v>81477256</v>
      </c>
      <c r="P19" s="4" t="s">
        <v>16</v>
      </c>
      <c r="Q19" s="2">
        <v>2757</v>
      </c>
      <c r="R19" s="2">
        <v>4512</v>
      </c>
      <c r="S19" s="2">
        <v>612</v>
      </c>
      <c r="T19" s="2">
        <v>0</v>
      </c>
      <c r="U19" s="2">
        <v>384</v>
      </c>
      <c r="V19" s="2">
        <v>292</v>
      </c>
      <c r="W19" s="2">
        <v>1132</v>
      </c>
      <c r="X19" s="2">
        <v>292</v>
      </c>
      <c r="Y19" s="2">
        <v>0</v>
      </c>
      <c r="Z19" s="2">
        <v>0</v>
      </c>
      <c r="AA19" s="1">
        <f t="shared" ref="AA19" si="5">Q19+S19+U19+W19+Y19</f>
        <v>4885</v>
      </c>
      <c r="AB19" s="13">
        <f t="shared" ref="AB19" si="6">R19+T19+V19+X19+Z19</f>
        <v>5096</v>
      </c>
      <c r="AC19" s="14">
        <f>AA19+AB19</f>
        <v>9981</v>
      </c>
      <c r="AE19" s="4" t="s">
        <v>16</v>
      </c>
      <c r="AF19" s="2">
        <f t="shared" ref="AF19:AO19" si="7">IFERROR(B19/Q19, "N.A.")</f>
        <v>6721.2593398621693</v>
      </c>
      <c r="AG19" s="2">
        <f t="shared" si="7"/>
        <v>9341.3284574468071</v>
      </c>
      <c r="AH19" s="2">
        <f t="shared" si="7"/>
        <v>12309.803921568628</v>
      </c>
      <c r="AI19" s="2" t="str">
        <f t="shared" si="7"/>
        <v>N.A.</v>
      </c>
      <c r="AJ19" s="2">
        <f t="shared" si="7"/>
        <v>18664.6875</v>
      </c>
      <c r="AK19" s="2">
        <f t="shared" si="7"/>
        <v>0</v>
      </c>
      <c r="AL19" s="2">
        <f t="shared" si="7"/>
        <v>5386.7756183745578</v>
      </c>
      <c r="AM19" s="2">
        <f t="shared" si="7"/>
        <v>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8051.0096212896624</v>
      </c>
      <c r="AQ19" s="16">
        <f t="shared" ref="AQ19" si="9">IFERROR(M19/AB19, "N.A.")</f>
        <v>8270.815149136577</v>
      </c>
      <c r="AR19" s="14">
        <f t="shared" ref="AR19" si="10">IFERROR(N19/AC19, "N.A.")</f>
        <v>8163.2357479210496</v>
      </c>
    </row>
    <row r="20" spans="1:44" ht="15" customHeight="1" thickBot="1" x14ac:dyDescent="0.3">
      <c r="A20" s="5" t="s">
        <v>0</v>
      </c>
      <c r="B20" s="28">
        <f>B19+C19</f>
        <v>60678585.999999993</v>
      </c>
      <c r="C20" s="30"/>
      <c r="D20" s="28">
        <f>D19+E19</f>
        <v>7533600</v>
      </c>
      <c r="E20" s="30"/>
      <c r="F20" s="28">
        <f>F19+G19</f>
        <v>7167240</v>
      </c>
      <c r="G20" s="30"/>
      <c r="H20" s="28">
        <f>H19+I19</f>
        <v>6097829.9999999991</v>
      </c>
      <c r="I20" s="30"/>
      <c r="J20" s="28">
        <f>J19+K19</f>
        <v>0</v>
      </c>
      <c r="K20" s="30"/>
      <c r="L20" s="28">
        <f>L19+M19</f>
        <v>81477256</v>
      </c>
      <c r="M20" s="29"/>
      <c r="N20" s="23">
        <f>B20+D20+F20+H20+J20</f>
        <v>81477256</v>
      </c>
      <c r="P20" s="5" t="s">
        <v>0</v>
      </c>
      <c r="Q20" s="28">
        <f>Q19+R19</f>
        <v>7269</v>
      </c>
      <c r="R20" s="30"/>
      <c r="S20" s="28">
        <f>S19+T19</f>
        <v>612</v>
      </c>
      <c r="T20" s="30"/>
      <c r="U20" s="28">
        <f>U19+V19</f>
        <v>676</v>
      </c>
      <c r="V20" s="30"/>
      <c r="W20" s="28">
        <f>W19+X19</f>
        <v>1424</v>
      </c>
      <c r="X20" s="30"/>
      <c r="Y20" s="28">
        <f>Y19+Z19</f>
        <v>0</v>
      </c>
      <c r="Z20" s="30"/>
      <c r="AA20" s="28">
        <f>AA19+AB19</f>
        <v>9981</v>
      </c>
      <c r="AB20" s="30"/>
      <c r="AC20" s="24">
        <f>Q20+S20+U20+W20+Y20</f>
        <v>9981</v>
      </c>
      <c r="AE20" s="5" t="s">
        <v>0</v>
      </c>
      <c r="AF20" s="31">
        <f>IFERROR(B20/Q20,"N.A.")</f>
        <v>8347.5837116522216</v>
      </c>
      <c r="AG20" s="32"/>
      <c r="AH20" s="31">
        <f>IFERROR(D20/S20,"N.A.")</f>
        <v>12309.803921568628</v>
      </c>
      <c r="AI20" s="32"/>
      <c r="AJ20" s="31">
        <f>IFERROR(F20/U20,"N.A.")</f>
        <v>10602.426035502958</v>
      </c>
      <c r="AK20" s="32"/>
      <c r="AL20" s="31">
        <f>IFERROR(H20/W20,"N.A.")</f>
        <v>4282.1839887640444</v>
      </c>
      <c r="AM20" s="32"/>
      <c r="AN20" s="31" t="str">
        <f>IFERROR(J20/Y20,"N.A.")</f>
        <v>N.A.</v>
      </c>
      <c r="AO20" s="32"/>
      <c r="AP20" s="31">
        <f>IFERROR(L20/AA20,"N.A.")</f>
        <v>8163.2357479210496</v>
      </c>
      <c r="AQ20" s="32"/>
      <c r="AR20" s="17">
        <f>IFERROR(N20/AC20, "N.A.")</f>
        <v>8163.2357479210496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3237039.9999999995</v>
      </c>
      <c r="C27" s="2"/>
      <c r="D27" s="2">
        <v>1627120</v>
      </c>
      <c r="E27" s="2"/>
      <c r="F27" s="2">
        <v>3284340</v>
      </c>
      <c r="G27" s="2"/>
      <c r="H27" s="2">
        <v>5263200</v>
      </c>
      <c r="I27" s="2"/>
      <c r="J27" s="2"/>
      <c r="K27" s="2"/>
      <c r="L27" s="1">
        <f t="shared" ref="L27:M30" si="11">B27+D27+F27+H27+J27</f>
        <v>13411700</v>
      </c>
      <c r="M27" s="13">
        <f t="shared" si="11"/>
        <v>0</v>
      </c>
      <c r="N27" s="14">
        <f>L27+M27</f>
        <v>13411700</v>
      </c>
      <c r="P27" s="3" t="s">
        <v>12</v>
      </c>
      <c r="Q27" s="2">
        <v>261</v>
      </c>
      <c r="R27" s="2">
        <v>0</v>
      </c>
      <c r="S27" s="2">
        <v>344</v>
      </c>
      <c r="T27" s="2">
        <v>0</v>
      </c>
      <c r="U27" s="2">
        <v>298</v>
      </c>
      <c r="V27" s="2">
        <v>0</v>
      </c>
      <c r="W27" s="2">
        <v>571</v>
      </c>
      <c r="X27" s="2">
        <v>0</v>
      </c>
      <c r="Y27" s="2">
        <v>0</v>
      </c>
      <c r="Z27" s="2">
        <v>0</v>
      </c>
      <c r="AA27" s="1">
        <f t="shared" ref="AA27:AB30" si="12">Q27+S27+U27+W27+Y27</f>
        <v>1474</v>
      </c>
      <c r="AB27" s="13">
        <f t="shared" si="12"/>
        <v>0</v>
      </c>
      <c r="AC27" s="14">
        <f>AA27+AB27</f>
        <v>1474</v>
      </c>
      <c r="AE27" s="3" t="s">
        <v>12</v>
      </c>
      <c r="AF27" s="2">
        <f t="shared" ref="AF27:AR30" si="13">IFERROR(B27/Q27, "N.A.")</f>
        <v>12402.452107279692</v>
      </c>
      <c r="AG27" s="2" t="str">
        <f t="shared" si="13"/>
        <v>N.A.</v>
      </c>
      <c r="AH27" s="2">
        <f t="shared" si="13"/>
        <v>4730</v>
      </c>
      <c r="AI27" s="2" t="str">
        <f t="shared" si="13"/>
        <v>N.A.</v>
      </c>
      <c r="AJ27" s="2">
        <f t="shared" si="13"/>
        <v>11021.275167785236</v>
      </c>
      <c r="AK27" s="2" t="str">
        <f t="shared" si="13"/>
        <v>N.A.</v>
      </c>
      <c r="AL27" s="2">
        <f t="shared" si="13"/>
        <v>9217.5131348511386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9098.8466757123479</v>
      </c>
      <c r="AQ27" s="16" t="str">
        <f t="shared" si="13"/>
        <v>N.A.</v>
      </c>
      <c r="AR27" s="14">
        <f t="shared" si="13"/>
        <v>9098.8466757123479</v>
      </c>
    </row>
    <row r="28" spans="1:44" ht="15" customHeight="1" thickBot="1" x14ac:dyDescent="0.3">
      <c r="A28" s="3" t="s">
        <v>13</v>
      </c>
      <c r="B28" s="2">
        <v>0</v>
      </c>
      <c r="C28" s="2">
        <v>688000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688000</v>
      </c>
      <c r="N28" s="14">
        <f>L28+M28</f>
        <v>688000</v>
      </c>
      <c r="P28" s="3" t="s">
        <v>13</v>
      </c>
      <c r="Q28" s="2">
        <v>86</v>
      </c>
      <c r="R28" s="2">
        <v>86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86</v>
      </c>
      <c r="AB28" s="13">
        <f t="shared" si="12"/>
        <v>86</v>
      </c>
      <c r="AC28" s="14">
        <f>AA28+AB28</f>
        <v>172</v>
      </c>
      <c r="AE28" s="3" t="s">
        <v>13</v>
      </c>
      <c r="AF28" s="2">
        <f t="shared" si="13"/>
        <v>0</v>
      </c>
      <c r="AG28" s="2">
        <f t="shared" si="13"/>
        <v>8000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0</v>
      </c>
      <c r="AQ28" s="16">
        <f t="shared" si="13"/>
        <v>8000</v>
      </c>
      <c r="AR28" s="14">
        <f t="shared" si="13"/>
        <v>4000</v>
      </c>
    </row>
    <row r="29" spans="1:44" ht="15" customHeight="1" thickBot="1" x14ac:dyDescent="0.3">
      <c r="A29" s="3" t="s">
        <v>14</v>
      </c>
      <c r="B29" s="2">
        <v>5382310</v>
      </c>
      <c r="C29" s="2">
        <v>32935965.999999996</v>
      </c>
      <c r="D29" s="2">
        <v>5906480</v>
      </c>
      <c r="E29" s="2"/>
      <c r="F29" s="2"/>
      <c r="G29" s="2">
        <v>0</v>
      </c>
      <c r="H29" s="2"/>
      <c r="I29" s="2">
        <v>0</v>
      </c>
      <c r="J29" s="2"/>
      <c r="K29" s="2"/>
      <c r="L29" s="1">
        <f t="shared" si="11"/>
        <v>11288790</v>
      </c>
      <c r="M29" s="13">
        <f t="shared" si="11"/>
        <v>32935965.999999996</v>
      </c>
      <c r="N29" s="14">
        <f>L29+M29</f>
        <v>44224756</v>
      </c>
      <c r="P29" s="3" t="s">
        <v>14</v>
      </c>
      <c r="Q29" s="2">
        <v>638</v>
      </c>
      <c r="R29" s="2">
        <v>3002</v>
      </c>
      <c r="S29" s="2">
        <v>268</v>
      </c>
      <c r="T29" s="2">
        <v>0</v>
      </c>
      <c r="U29" s="2">
        <v>0</v>
      </c>
      <c r="V29" s="2">
        <v>146</v>
      </c>
      <c r="W29" s="2">
        <v>0</v>
      </c>
      <c r="X29" s="2">
        <v>146</v>
      </c>
      <c r="Y29" s="2">
        <v>0</v>
      </c>
      <c r="Z29" s="2">
        <v>0</v>
      </c>
      <c r="AA29" s="1">
        <f t="shared" si="12"/>
        <v>906</v>
      </c>
      <c r="AB29" s="13">
        <f t="shared" si="12"/>
        <v>3294</v>
      </c>
      <c r="AC29" s="14">
        <f>AA29+AB29</f>
        <v>4200</v>
      </c>
      <c r="AE29" s="3" t="s">
        <v>14</v>
      </c>
      <c r="AF29" s="2">
        <f t="shared" si="13"/>
        <v>8436.2225705329147</v>
      </c>
      <c r="AG29" s="2">
        <f t="shared" si="13"/>
        <v>10971.341105929379</v>
      </c>
      <c r="AH29" s="2">
        <f t="shared" si="13"/>
        <v>22039.104477611942</v>
      </c>
      <c r="AI29" s="2" t="str">
        <f t="shared" si="13"/>
        <v>N.A.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0</v>
      </c>
      <c r="AN29" s="2" t="str">
        <f t="shared" si="13"/>
        <v>N.A.</v>
      </c>
      <c r="AO29" s="2" t="str">
        <f t="shared" si="13"/>
        <v>N.A.</v>
      </c>
      <c r="AP29" s="15">
        <f t="shared" si="13"/>
        <v>12460.033112582782</v>
      </c>
      <c r="AQ29" s="16">
        <f t="shared" si="13"/>
        <v>9998.7753491196108</v>
      </c>
      <c r="AR29" s="14">
        <f t="shared" si="13"/>
        <v>10529.703809523809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3">
        <f t="shared" si="12"/>
        <v>0</v>
      </c>
      <c r="AC30" s="22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>
        <v>8619349.9999999981</v>
      </c>
      <c r="C31" s="2">
        <v>33623966</v>
      </c>
      <c r="D31" s="2">
        <v>7533600</v>
      </c>
      <c r="E31" s="2"/>
      <c r="F31" s="2">
        <v>3284340</v>
      </c>
      <c r="G31" s="2">
        <v>0</v>
      </c>
      <c r="H31" s="2">
        <v>5263200</v>
      </c>
      <c r="I31" s="2">
        <v>0</v>
      </c>
      <c r="J31" s="2"/>
      <c r="K31" s="2"/>
      <c r="L31" s="1">
        <f t="shared" ref="L31" si="14">B31+D31+F31+H31+J31</f>
        <v>24700490</v>
      </c>
      <c r="M31" s="13">
        <f t="shared" ref="M31" si="15">C31+E31+G31+I31+K31</f>
        <v>33623966</v>
      </c>
      <c r="N31" s="22">
        <f>L31+M31</f>
        <v>58324456</v>
      </c>
      <c r="P31" s="4" t="s">
        <v>16</v>
      </c>
      <c r="Q31" s="2">
        <v>985</v>
      </c>
      <c r="R31" s="2">
        <v>3088</v>
      </c>
      <c r="S31" s="2">
        <v>612</v>
      </c>
      <c r="T31" s="2">
        <v>0</v>
      </c>
      <c r="U31" s="2">
        <v>298</v>
      </c>
      <c r="V31" s="2">
        <v>146</v>
      </c>
      <c r="W31" s="2">
        <v>571</v>
      </c>
      <c r="X31" s="2">
        <v>146</v>
      </c>
      <c r="Y31" s="2">
        <v>0</v>
      </c>
      <c r="Z31" s="2">
        <v>0</v>
      </c>
      <c r="AA31" s="1">
        <f t="shared" ref="AA31" si="16">Q31+S31+U31+W31+Y31</f>
        <v>2466</v>
      </c>
      <c r="AB31" s="13">
        <f t="shared" ref="AB31" si="17">R31+T31+V31+X31+Z31</f>
        <v>3380</v>
      </c>
      <c r="AC31" s="14">
        <f>AA31+AB31</f>
        <v>5846</v>
      </c>
      <c r="AE31" s="4" t="s">
        <v>16</v>
      </c>
      <c r="AF31" s="2">
        <f t="shared" ref="AF31:AO31" si="18">IFERROR(B31/Q31, "N.A.")</f>
        <v>8750.6091370558352</v>
      </c>
      <c r="AG31" s="2">
        <f t="shared" si="18"/>
        <v>10888.590025906737</v>
      </c>
      <c r="AH31" s="2">
        <f t="shared" si="18"/>
        <v>12309.803921568628</v>
      </c>
      <c r="AI31" s="2" t="str">
        <f t="shared" si="18"/>
        <v>N.A.</v>
      </c>
      <c r="AJ31" s="2">
        <f t="shared" si="18"/>
        <v>11021.275167785236</v>
      </c>
      <c r="AK31" s="2">
        <f t="shared" si="18"/>
        <v>0</v>
      </c>
      <c r="AL31" s="2">
        <f t="shared" si="18"/>
        <v>9217.5131348511386</v>
      </c>
      <c r="AM31" s="2">
        <f t="shared" si="18"/>
        <v>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10016.419302514192</v>
      </c>
      <c r="AQ31" s="16">
        <f t="shared" ref="AQ31" si="20">IFERROR(M31/AB31, "N.A.")</f>
        <v>9947.9189349112421</v>
      </c>
      <c r="AR31" s="14">
        <f t="shared" ref="AR31" si="21">IFERROR(N31/AC31, "N.A.")</f>
        <v>9976.8142319534727</v>
      </c>
    </row>
    <row r="32" spans="1:44" ht="15" customHeight="1" thickBot="1" x14ac:dyDescent="0.3">
      <c r="A32" s="5" t="s">
        <v>0</v>
      </c>
      <c r="B32" s="28">
        <f>B31+C31</f>
        <v>42243316</v>
      </c>
      <c r="C32" s="30"/>
      <c r="D32" s="28">
        <f>D31+E31</f>
        <v>7533600</v>
      </c>
      <c r="E32" s="30"/>
      <c r="F32" s="28">
        <f>F31+G31</f>
        <v>3284340</v>
      </c>
      <c r="G32" s="30"/>
      <c r="H32" s="28">
        <f>H31+I31</f>
        <v>5263200</v>
      </c>
      <c r="I32" s="30"/>
      <c r="J32" s="28">
        <f>J31+K31</f>
        <v>0</v>
      </c>
      <c r="K32" s="30"/>
      <c r="L32" s="28">
        <f>L31+M31</f>
        <v>58324456</v>
      </c>
      <c r="M32" s="29"/>
      <c r="N32" s="23">
        <f>B32+D32+F32+H32+J32</f>
        <v>58324456</v>
      </c>
      <c r="P32" s="5" t="s">
        <v>0</v>
      </c>
      <c r="Q32" s="28">
        <f>Q31+R31</f>
        <v>4073</v>
      </c>
      <c r="R32" s="30"/>
      <c r="S32" s="28">
        <f>S31+T31</f>
        <v>612</v>
      </c>
      <c r="T32" s="30"/>
      <c r="U32" s="28">
        <f>U31+V31</f>
        <v>444</v>
      </c>
      <c r="V32" s="30"/>
      <c r="W32" s="28">
        <f>W31+X31</f>
        <v>717</v>
      </c>
      <c r="X32" s="30"/>
      <c r="Y32" s="28">
        <f>Y31+Z31</f>
        <v>0</v>
      </c>
      <c r="Z32" s="30"/>
      <c r="AA32" s="28">
        <f>AA31+AB31</f>
        <v>5846</v>
      </c>
      <c r="AB32" s="30"/>
      <c r="AC32" s="24">
        <f>Q32+S32+U32+W32+Y32</f>
        <v>5846</v>
      </c>
      <c r="AE32" s="5" t="s">
        <v>0</v>
      </c>
      <c r="AF32" s="31">
        <f>IFERROR(B32/Q32,"N.A.")</f>
        <v>10371.548244537196</v>
      </c>
      <c r="AG32" s="32"/>
      <c r="AH32" s="31">
        <f>IFERROR(D32/S32,"N.A.")</f>
        <v>12309.803921568628</v>
      </c>
      <c r="AI32" s="32"/>
      <c r="AJ32" s="31">
        <f>IFERROR(F32/U32,"N.A.")</f>
        <v>7397.1621621621625</v>
      </c>
      <c r="AK32" s="32"/>
      <c r="AL32" s="31">
        <f>IFERROR(H32/W32,"N.A.")</f>
        <v>7340.585774058577</v>
      </c>
      <c r="AM32" s="32"/>
      <c r="AN32" s="31" t="str">
        <f>IFERROR(J32/Y32,"N.A.")</f>
        <v>N.A.</v>
      </c>
      <c r="AO32" s="32"/>
      <c r="AP32" s="31">
        <f>IFERROR(L32/AA32,"N.A.")</f>
        <v>9976.8142319534727</v>
      </c>
      <c r="AQ32" s="32"/>
      <c r="AR32" s="17">
        <f>IFERROR(N32/AC32, "N.A.")</f>
        <v>9976.8142319534727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292400.00000000006</v>
      </c>
      <c r="C39" s="2"/>
      <c r="D39" s="2"/>
      <c r="E39" s="2"/>
      <c r="F39" s="2">
        <v>3882900</v>
      </c>
      <c r="G39" s="2"/>
      <c r="H39" s="2">
        <v>834630</v>
      </c>
      <c r="I39" s="2"/>
      <c r="J39" s="2"/>
      <c r="K39" s="2"/>
      <c r="L39" s="1">
        <f t="shared" ref="L39:M42" si="22">B39+D39+F39+H39+J39</f>
        <v>5009930</v>
      </c>
      <c r="M39" s="13">
        <f t="shared" si="22"/>
        <v>0</v>
      </c>
      <c r="N39" s="14">
        <f>L39+M39</f>
        <v>5009930</v>
      </c>
      <c r="P39" s="3" t="s">
        <v>12</v>
      </c>
      <c r="Q39" s="2">
        <v>213</v>
      </c>
      <c r="R39" s="2">
        <v>0</v>
      </c>
      <c r="S39" s="2">
        <v>0</v>
      </c>
      <c r="T39" s="2">
        <v>0</v>
      </c>
      <c r="U39" s="2">
        <v>86</v>
      </c>
      <c r="V39" s="2">
        <v>0</v>
      </c>
      <c r="W39" s="2">
        <v>561</v>
      </c>
      <c r="X39" s="2">
        <v>0</v>
      </c>
      <c r="Y39" s="2">
        <v>0</v>
      </c>
      <c r="Z39" s="2">
        <v>0</v>
      </c>
      <c r="AA39" s="1">
        <f t="shared" ref="AA39:AB42" si="23">Q39+S39+U39+W39+Y39</f>
        <v>860</v>
      </c>
      <c r="AB39" s="13">
        <f t="shared" si="23"/>
        <v>0</v>
      </c>
      <c r="AC39" s="14">
        <f>AA39+AB39</f>
        <v>860</v>
      </c>
      <c r="AE39" s="3" t="s">
        <v>12</v>
      </c>
      <c r="AF39" s="2">
        <f t="shared" ref="AF39:AR42" si="24">IFERROR(B39/Q39, "N.A.")</f>
        <v>1372.7699530516434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45150</v>
      </c>
      <c r="AK39" s="2" t="str">
        <f t="shared" si="24"/>
        <v>N.A.</v>
      </c>
      <c r="AL39" s="2">
        <f t="shared" si="24"/>
        <v>1487.7540106951872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5825.5</v>
      </c>
      <c r="AQ39" s="16" t="str">
        <f t="shared" si="24"/>
        <v>N.A.</v>
      </c>
      <c r="AR39" s="14">
        <f t="shared" si="24"/>
        <v>5825.5</v>
      </c>
    </row>
    <row r="40" spans="1:44" ht="15" customHeight="1" thickBot="1" x14ac:dyDescent="0.3">
      <c r="A40" s="3" t="s">
        <v>13</v>
      </c>
      <c r="B40" s="2">
        <v>1572720.0000000002</v>
      </c>
      <c r="C40" s="2">
        <v>688000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1572720.0000000002</v>
      </c>
      <c r="M40" s="13">
        <f t="shared" si="22"/>
        <v>688000</v>
      </c>
      <c r="N40" s="14">
        <f>L40+M40</f>
        <v>2260720</v>
      </c>
      <c r="P40" s="3" t="s">
        <v>13</v>
      </c>
      <c r="Q40" s="2">
        <v>370</v>
      </c>
      <c r="R40" s="2">
        <v>86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370</v>
      </c>
      <c r="AB40" s="13">
        <f t="shared" si="23"/>
        <v>86</v>
      </c>
      <c r="AC40" s="14">
        <f>AA40+AB40</f>
        <v>456</v>
      </c>
      <c r="AE40" s="3" t="s">
        <v>13</v>
      </c>
      <c r="AF40" s="2">
        <f t="shared" si="24"/>
        <v>4250.594594594595</v>
      </c>
      <c r="AG40" s="2">
        <f t="shared" si="24"/>
        <v>8000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4250.594594594595</v>
      </c>
      <c r="AQ40" s="16">
        <f t="shared" si="24"/>
        <v>8000</v>
      </c>
      <c r="AR40" s="14">
        <f t="shared" si="24"/>
        <v>4957.7192982456145</v>
      </c>
    </row>
    <row r="41" spans="1:44" ht="15" customHeight="1" thickBot="1" x14ac:dyDescent="0.3">
      <c r="A41" s="3" t="s">
        <v>14</v>
      </c>
      <c r="B41" s="2">
        <v>8046042</v>
      </c>
      <c r="C41" s="2">
        <v>7836107.9999999991</v>
      </c>
      <c r="D41" s="2"/>
      <c r="E41" s="2"/>
      <c r="F41" s="2"/>
      <c r="G41" s="2">
        <v>0</v>
      </c>
      <c r="H41" s="2"/>
      <c r="I41" s="2">
        <v>0</v>
      </c>
      <c r="J41" s="2"/>
      <c r="K41" s="2"/>
      <c r="L41" s="1">
        <f t="shared" si="22"/>
        <v>8046042</v>
      </c>
      <c r="M41" s="13">
        <f t="shared" si="22"/>
        <v>7836107.9999999991</v>
      </c>
      <c r="N41" s="14">
        <f>L41+M41</f>
        <v>15882150</v>
      </c>
      <c r="P41" s="3" t="s">
        <v>14</v>
      </c>
      <c r="Q41" s="2">
        <v>1189</v>
      </c>
      <c r="R41" s="2">
        <v>1338</v>
      </c>
      <c r="S41" s="2">
        <v>0</v>
      </c>
      <c r="T41" s="2">
        <v>0</v>
      </c>
      <c r="U41" s="2">
        <v>0</v>
      </c>
      <c r="V41" s="2">
        <v>146</v>
      </c>
      <c r="W41" s="2">
        <v>0</v>
      </c>
      <c r="X41" s="2">
        <v>146</v>
      </c>
      <c r="Y41" s="2">
        <v>0</v>
      </c>
      <c r="Z41" s="2">
        <v>0</v>
      </c>
      <c r="AA41" s="1">
        <f t="shared" si="23"/>
        <v>1189</v>
      </c>
      <c r="AB41" s="13">
        <f t="shared" si="23"/>
        <v>1630</v>
      </c>
      <c r="AC41" s="14">
        <f>AA41+AB41</f>
        <v>2819</v>
      </c>
      <c r="AE41" s="3" t="s">
        <v>14</v>
      </c>
      <c r="AF41" s="2">
        <f t="shared" si="24"/>
        <v>6767.0664423885619</v>
      </c>
      <c r="AG41" s="2">
        <f t="shared" si="24"/>
        <v>5856.582959641255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0</v>
      </c>
      <c r="AN41" s="2" t="str">
        <f t="shared" si="24"/>
        <v>N.A.</v>
      </c>
      <c r="AO41" s="2" t="str">
        <f t="shared" si="24"/>
        <v>N.A.</v>
      </c>
      <c r="AP41" s="15">
        <f t="shared" si="24"/>
        <v>6767.0664423885619</v>
      </c>
      <c r="AQ41" s="16">
        <f t="shared" si="24"/>
        <v>4807.4282208588947</v>
      </c>
      <c r="AR41" s="14">
        <f t="shared" si="24"/>
        <v>5633.965945370699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9911161.9999999981</v>
      </c>
      <c r="C43" s="2">
        <v>8524108.0000000019</v>
      </c>
      <c r="D43" s="2"/>
      <c r="E43" s="2"/>
      <c r="F43" s="2">
        <v>3882900</v>
      </c>
      <c r="G43" s="2">
        <v>0</v>
      </c>
      <c r="H43" s="2">
        <v>834630</v>
      </c>
      <c r="I43" s="2">
        <v>0</v>
      </c>
      <c r="J43" s="2"/>
      <c r="K43" s="2"/>
      <c r="L43" s="1">
        <f t="shared" ref="L43" si="25">B43+D43+F43+H43+J43</f>
        <v>14628691.999999998</v>
      </c>
      <c r="M43" s="13">
        <f t="shared" ref="M43" si="26">C43+E43+G43+I43+K43</f>
        <v>8524108.0000000019</v>
      </c>
      <c r="N43" s="22">
        <f>L43+M43</f>
        <v>23152800</v>
      </c>
      <c r="P43" s="4" t="s">
        <v>16</v>
      </c>
      <c r="Q43" s="2">
        <v>1772</v>
      </c>
      <c r="R43" s="2">
        <v>1424</v>
      </c>
      <c r="S43" s="2">
        <v>0</v>
      </c>
      <c r="T43" s="2">
        <v>0</v>
      </c>
      <c r="U43" s="2">
        <v>86</v>
      </c>
      <c r="V43" s="2">
        <v>146</v>
      </c>
      <c r="W43" s="2">
        <v>561</v>
      </c>
      <c r="X43" s="2">
        <v>146</v>
      </c>
      <c r="Y43" s="2">
        <v>0</v>
      </c>
      <c r="Z43" s="2">
        <v>0</v>
      </c>
      <c r="AA43" s="1">
        <f t="shared" ref="AA43" si="27">Q43+S43+U43+W43+Y43</f>
        <v>2419</v>
      </c>
      <c r="AB43" s="13">
        <f t="shared" ref="AB43" si="28">R43+T43+V43+X43+Z43</f>
        <v>1716</v>
      </c>
      <c r="AC43" s="22">
        <f>AA43+AB43</f>
        <v>4135</v>
      </c>
      <c r="AE43" s="4" t="s">
        <v>16</v>
      </c>
      <c r="AF43" s="2">
        <f t="shared" ref="AF43:AO43" si="29">IFERROR(B43/Q43, "N.A.")</f>
        <v>5593.2065462753944</v>
      </c>
      <c r="AG43" s="2">
        <f t="shared" si="29"/>
        <v>5986.0308988764054</v>
      </c>
      <c r="AH43" s="2" t="str">
        <f t="shared" si="29"/>
        <v>N.A.</v>
      </c>
      <c r="AI43" s="2" t="str">
        <f t="shared" si="29"/>
        <v>N.A.</v>
      </c>
      <c r="AJ43" s="2">
        <f t="shared" si="29"/>
        <v>45150</v>
      </c>
      <c r="AK43" s="2">
        <f t="shared" si="29"/>
        <v>0</v>
      </c>
      <c r="AL43" s="2">
        <f t="shared" si="29"/>
        <v>1487.7540106951872</v>
      </c>
      <c r="AM43" s="2">
        <f t="shared" si="29"/>
        <v>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6047.4129805704833</v>
      </c>
      <c r="AQ43" s="16">
        <f t="shared" ref="AQ43" si="31">IFERROR(M43/AB43, "N.A.")</f>
        <v>4967.4289044289053</v>
      </c>
      <c r="AR43" s="14">
        <f t="shared" ref="AR43" si="32">IFERROR(N43/AC43, "N.A.")</f>
        <v>5599.2261185006046</v>
      </c>
    </row>
    <row r="44" spans="1:44" ht="15" customHeight="1" thickBot="1" x14ac:dyDescent="0.3">
      <c r="A44" s="5" t="s">
        <v>0</v>
      </c>
      <c r="B44" s="28">
        <f>B43+C43</f>
        <v>18435270</v>
      </c>
      <c r="C44" s="30"/>
      <c r="D44" s="28">
        <f>D43+E43</f>
        <v>0</v>
      </c>
      <c r="E44" s="30"/>
      <c r="F44" s="28">
        <f>F43+G43</f>
        <v>3882900</v>
      </c>
      <c r="G44" s="30"/>
      <c r="H44" s="28">
        <f>H43+I43</f>
        <v>834630</v>
      </c>
      <c r="I44" s="30"/>
      <c r="J44" s="28">
        <f>J43+K43</f>
        <v>0</v>
      </c>
      <c r="K44" s="30"/>
      <c r="L44" s="28">
        <f>L43+M43</f>
        <v>23152800</v>
      </c>
      <c r="M44" s="29"/>
      <c r="N44" s="23">
        <f>B44+D44+F44+H44+J44</f>
        <v>23152800</v>
      </c>
      <c r="P44" s="5" t="s">
        <v>0</v>
      </c>
      <c r="Q44" s="28">
        <f>Q43+R43</f>
        <v>3196</v>
      </c>
      <c r="R44" s="30"/>
      <c r="S44" s="28">
        <f>S43+T43</f>
        <v>0</v>
      </c>
      <c r="T44" s="30"/>
      <c r="U44" s="28">
        <f>U43+V43</f>
        <v>232</v>
      </c>
      <c r="V44" s="30"/>
      <c r="W44" s="28">
        <f>W43+X43</f>
        <v>707</v>
      </c>
      <c r="X44" s="30"/>
      <c r="Y44" s="28">
        <f>Y43+Z43</f>
        <v>0</v>
      </c>
      <c r="Z44" s="30"/>
      <c r="AA44" s="28">
        <f>AA43+AB43</f>
        <v>4135</v>
      </c>
      <c r="AB44" s="29"/>
      <c r="AC44" s="23">
        <f>Q44+S44+U44+W44+Y44</f>
        <v>4135</v>
      </c>
      <c r="AE44" s="5" t="s">
        <v>0</v>
      </c>
      <c r="AF44" s="31">
        <f>IFERROR(B44/Q44,"N.A.")</f>
        <v>5768.2321652065084</v>
      </c>
      <c r="AG44" s="32"/>
      <c r="AH44" s="31" t="str">
        <f>IFERROR(D44/S44,"N.A.")</f>
        <v>N.A.</v>
      </c>
      <c r="AI44" s="32"/>
      <c r="AJ44" s="31">
        <f>IFERROR(F44/U44,"N.A.")</f>
        <v>16736.637931034482</v>
      </c>
      <c r="AK44" s="32"/>
      <c r="AL44" s="31">
        <f>IFERROR(H44/W44,"N.A.")</f>
        <v>1180.5233380480906</v>
      </c>
      <c r="AM44" s="32"/>
      <c r="AN44" s="31" t="str">
        <f>IFERROR(J44/Y44,"N.A.")</f>
        <v>N.A.</v>
      </c>
      <c r="AO44" s="32"/>
      <c r="AP44" s="31">
        <f>IFERROR(L44/AA44,"N.A.")</f>
        <v>5599.2261185006046</v>
      </c>
      <c r="AQ44" s="32"/>
      <c r="AR44" s="17">
        <f>IFERROR(N44/AC44, "N.A.")</f>
        <v>5599.2261185006046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44372560.000000007</v>
      </c>
      <c r="C15" s="2"/>
      <c r="D15" s="2">
        <v>18118050</v>
      </c>
      <c r="E15" s="2"/>
      <c r="F15" s="2">
        <v>41174005</v>
      </c>
      <c r="G15" s="2"/>
      <c r="H15" s="2">
        <v>99071814.999999985</v>
      </c>
      <c r="I15" s="2"/>
      <c r="J15" s="2">
        <v>0</v>
      </c>
      <c r="K15" s="2"/>
      <c r="L15" s="1">
        <f t="shared" ref="L15:M18" si="0">B15+D15+F15+H15+J15</f>
        <v>202736430</v>
      </c>
      <c r="M15" s="13">
        <f t="shared" si="0"/>
        <v>0</v>
      </c>
      <c r="N15" s="14">
        <f>L15+M15</f>
        <v>202736430</v>
      </c>
      <c r="P15" s="3" t="s">
        <v>12</v>
      </c>
      <c r="Q15" s="2">
        <v>7219</v>
      </c>
      <c r="R15" s="2">
        <v>0</v>
      </c>
      <c r="S15" s="2">
        <v>3123</v>
      </c>
      <c r="T15" s="2">
        <v>0</v>
      </c>
      <c r="U15" s="2">
        <v>5919</v>
      </c>
      <c r="V15" s="2">
        <v>0</v>
      </c>
      <c r="W15" s="2">
        <v>21988</v>
      </c>
      <c r="X15" s="2">
        <v>0</v>
      </c>
      <c r="Y15" s="2">
        <v>2888</v>
      </c>
      <c r="Z15" s="2">
        <v>0</v>
      </c>
      <c r="AA15" s="1">
        <f t="shared" ref="AA15:AB18" si="1">Q15+S15+U15+W15+Y15</f>
        <v>41137</v>
      </c>
      <c r="AB15" s="13">
        <f t="shared" si="1"/>
        <v>0</v>
      </c>
      <c r="AC15" s="14">
        <f>AA15+AB15</f>
        <v>41137</v>
      </c>
      <c r="AE15" s="3" t="s">
        <v>12</v>
      </c>
      <c r="AF15" s="2">
        <f t="shared" ref="AF15:AR18" si="2">IFERROR(B15/Q15, "N.A.")</f>
        <v>6146.6352680426662</v>
      </c>
      <c r="AG15" s="2" t="str">
        <f t="shared" si="2"/>
        <v>N.A.</v>
      </c>
      <c r="AH15" s="2">
        <f t="shared" si="2"/>
        <v>5801.4889529298753</v>
      </c>
      <c r="AI15" s="2" t="str">
        <f t="shared" si="2"/>
        <v>N.A.</v>
      </c>
      <c r="AJ15" s="2">
        <f t="shared" si="2"/>
        <v>6956.2434532860279</v>
      </c>
      <c r="AK15" s="2" t="str">
        <f t="shared" si="2"/>
        <v>N.A.</v>
      </c>
      <c r="AL15" s="2">
        <f t="shared" si="2"/>
        <v>4505.7219847189372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4928.3231640615504</v>
      </c>
      <c r="AQ15" s="16" t="str">
        <f t="shared" si="2"/>
        <v>N.A.</v>
      </c>
      <c r="AR15" s="14">
        <f t="shared" si="2"/>
        <v>4928.3231640615504</v>
      </c>
    </row>
    <row r="16" spans="1:44" ht="15" customHeight="1" thickBot="1" x14ac:dyDescent="0.3">
      <c r="A16" s="3" t="s">
        <v>13</v>
      </c>
      <c r="B16" s="2">
        <v>25121230.000000004</v>
      </c>
      <c r="C16" s="2">
        <v>1444800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25121230.000000004</v>
      </c>
      <c r="M16" s="13">
        <f t="shared" si="0"/>
        <v>1444800</v>
      </c>
      <c r="N16" s="14">
        <f>L16+M16</f>
        <v>26566030.000000004</v>
      </c>
      <c r="P16" s="3" t="s">
        <v>13</v>
      </c>
      <c r="Q16" s="2">
        <v>5827</v>
      </c>
      <c r="R16" s="2">
        <v>168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5827</v>
      </c>
      <c r="AB16" s="13">
        <f t="shared" si="1"/>
        <v>168</v>
      </c>
      <c r="AC16" s="14">
        <f>AA16+AB16</f>
        <v>5995</v>
      </c>
      <c r="AE16" s="3" t="s">
        <v>13</v>
      </c>
      <c r="AF16" s="2">
        <f t="shared" si="2"/>
        <v>4311.1772781877471</v>
      </c>
      <c r="AG16" s="2">
        <f t="shared" si="2"/>
        <v>8600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4311.1772781877471</v>
      </c>
      <c r="AQ16" s="16">
        <f t="shared" si="2"/>
        <v>8600</v>
      </c>
      <c r="AR16" s="14">
        <f t="shared" si="2"/>
        <v>4431.3644703919936</v>
      </c>
    </row>
    <row r="17" spans="1:44" ht="15" customHeight="1" thickBot="1" x14ac:dyDescent="0.3">
      <c r="A17" s="3" t="s">
        <v>14</v>
      </c>
      <c r="B17" s="2">
        <v>97083984.000000045</v>
      </c>
      <c r="C17" s="2">
        <v>412665278.99999994</v>
      </c>
      <c r="D17" s="2">
        <v>17319619.999999996</v>
      </c>
      <c r="E17" s="2">
        <v>8204500</v>
      </c>
      <c r="F17" s="2"/>
      <c r="G17" s="2">
        <v>52175370.000000007</v>
      </c>
      <c r="H17" s="2"/>
      <c r="I17" s="2">
        <v>28401970</v>
      </c>
      <c r="J17" s="2">
        <v>0</v>
      </c>
      <c r="K17" s="2"/>
      <c r="L17" s="1">
        <f t="shared" si="0"/>
        <v>114403604.00000004</v>
      </c>
      <c r="M17" s="13">
        <f t="shared" si="0"/>
        <v>501447118.99999994</v>
      </c>
      <c r="N17" s="14">
        <f>L17+M17</f>
        <v>615850723</v>
      </c>
      <c r="P17" s="3" t="s">
        <v>14</v>
      </c>
      <c r="Q17" s="2">
        <v>17914</v>
      </c>
      <c r="R17" s="2">
        <v>51319</v>
      </c>
      <c r="S17" s="2">
        <v>1950</v>
      </c>
      <c r="T17" s="2">
        <v>1508</v>
      </c>
      <c r="U17" s="2">
        <v>0</v>
      </c>
      <c r="V17" s="2">
        <v>4103</v>
      </c>
      <c r="W17" s="2">
        <v>0</v>
      </c>
      <c r="X17" s="2">
        <v>6869</v>
      </c>
      <c r="Y17" s="2">
        <v>2885</v>
      </c>
      <c r="Z17" s="2">
        <v>0</v>
      </c>
      <c r="AA17" s="1">
        <f t="shared" si="1"/>
        <v>22749</v>
      </c>
      <c r="AB17" s="13">
        <f t="shared" si="1"/>
        <v>63799</v>
      </c>
      <c r="AC17" s="14">
        <f>AA17+AB17</f>
        <v>86548</v>
      </c>
      <c r="AE17" s="3" t="s">
        <v>14</v>
      </c>
      <c r="AF17" s="2">
        <f t="shared" si="2"/>
        <v>5419.4475828960612</v>
      </c>
      <c r="AG17" s="2">
        <f t="shared" si="2"/>
        <v>8041.1792708353623</v>
      </c>
      <c r="AH17" s="2">
        <f t="shared" si="2"/>
        <v>8881.8564102564087</v>
      </c>
      <c r="AI17" s="2">
        <f t="shared" si="2"/>
        <v>5440.6498673740052</v>
      </c>
      <c r="AJ17" s="2" t="str">
        <f t="shared" si="2"/>
        <v>N.A.</v>
      </c>
      <c r="AK17" s="2">
        <f t="shared" si="2"/>
        <v>12716.395320497199</v>
      </c>
      <c r="AL17" s="2" t="str">
        <f t="shared" si="2"/>
        <v>N.A.</v>
      </c>
      <c r="AM17" s="2">
        <f t="shared" si="2"/>
        <v>4134.8041927500362</v>
      </c>
      <c r="AN17" s="2">
        <f t="shared" si="2"/>
        <v>0</v>
      </c>
      <c r="AO17" s="2" t="str">
        <f t="shared" si="2"/>
        <v>N.A.</v>
      </c>
      <c r="AP17" s="15">
        <f t="shared" si="2"/>
        <v>5028.9508989406149</v>
      </c>
      <c r="AQ17" s="16">
        <f t="shared" si="2"/>
        <v>7859.7959058919405</v>
      </c>
      <c r="AR17" s="14">
        <f t="shared" si="2"/>
        <v>7115.7129338632894</v>
      </c>
    </row>
    <row r="18" spans="1:44" ht="15" customHeight="1" thickBot="1" x14ac:dyDescent="0.3">
      <c r="A18" s="3" t="s">
        <v>15</v>
      </c>
      <c r="B18" s="2">
        <v>10603480.000000002</v>
      </c>
      <c r="C18" s="2"/>
      <c r="D18" s="2">
        <v>1455120</v>
      </c>
      <c r="E18" s="2"/>
      <c r="F18" s="2"/>
      <c r="G18" s="2">
        <v>10109660</v>
      </c>
      <c r="H18" s="2">
        <v>7044720</v>
      </c>
      <c r="I18" s="2"/>
      <c r="J18" s="2">
        <v>0</v>
      </c>
      <c r="K18" s="2"/>
      <c r="L18" s="1">
        <f t="shared" si="0"/>
        <v>19103320</v>
      </c>
      <c r="M18" s="13">
        <f t="shared" si="0"/>
        <v>10109660</v>
      </c>
      <c r="N18" s="14">
        <f>L18+M18</f>
        <v>29212980</v>
      </c>
      <c r="P18" s="3" t="s">
        <v>15</v>
      </c>
      <c r="Q18" s="2">
        <v>2393</v>
      </c>
      <c r="R18" s="2">
        <v>0</v>
      </c>
      <c r="S18" s="2">
        <v>188</v>
      </c>
      <c r="T18" s="2">
        <v>0</v>
      </c>
      <c r="U18" s="2">
        <v>0</v>
      </c>
      <c r="V18" s="2">
        <v>694</v>
      </c>
      <c r="W18" s="2">
        <v>3387</v>
      </c>
      <c r="X18" s="2">
        <v>0</v>
      </c>
      <c r="Y18" s="2">
        <v>1663</v>
      </c>
      <c r="Z18" s="2">
        <v>0</v>
      </c>
      <c r="AA18" s="1">
        <f t="shared" si="1"/>
        <v>7631</v>
      </c>
      <c r="AB18" s="13">
        <f t="shared" si="1"/>
        <v>694</v>
      </c>
      <c r="AC18" s="22">
        <f>AA18+AB18</f>
        <v>8325</v>
      </c>
      <c r="AE18" s="3" t="s">
        <v>15</v>
      </c>
      <c r="AF18" s="2">
        <f t="shared" si="2"/>
        <v>4431.0405348934401</v>
      </c>
      <c r="AG18" s="2" t="str">
        <f t="shared" si="2"/>
        <v>N.A.</v>
      </c>
      <c r="AH18" s="2">
        <f t="shared" si="2"/>
        <v>7740</v>
      </c>
      <c r="AI18" s="2" t="str">
        <f t="shared" si="2"/>
        <v>N.A.</v>
      </c>
      <c r="AJ18" s="2" t="str">
        <f t="shared" si="2"/>
        <v>N.A.</v>
      </c>
      <c r="AK18" s="2">
        <f t="shared" si="2"/>
        <v>14567.233429394813</v>
      </c>
      <c r="AL18" s="2">
        <f t="shared" si="2"/>
        <v>2079.9291408325953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2503.3835670292228</v>
      </c>
      <c r="AQ18" s="16">
        <f t="shared" si="2"/>
        <v>14567.233429394813</v>
      </c>
      <c r="AR18" s="14">
        <f t="shared" si="2"/>
        <v>3509.0666666666666</v>
      </c>
    </row>
    <row r="19" spans="1:44" ht="15" customHeight="1" thickBot="1" x14ac:dyDescent="0.3">
      <c r="A19" s="4" t="s">
        <v>16</v>
      </c>
      <c r="B19" s="2">
        <v>177181253.99999997</v>
      </c>
      <c r="C19" s="2">
        <v>414110078.9999997</v>
      </c>
      <c r="D19" s="2">
        <v>36892790</v>
      </c>
      <c r="E19" s="2">
        <v>8204500</v>
      </c>
      <c r="F19" s="2">
        <v>41174005</v>
      </c>
      <c r="G19" s="2">
        <v>62285030.000000015</v>
      </c>
      <c r="H19" s="2">
        <v>106116535</v>
      </c>
      <c r="I19" s="2">
        <v>28401970</v>
      </c>
      <c r="J19" s="2">
        <v>0</v>
      </c>
      <c r="K19" s="2"/>
      <c r="L19" s="1">
        <f t="shared" ref="L19" si="3">B19+D19+F19+H19+J19</f>
        <v>361364584</v>
      </c>
      <c r="M19" s="13">
        <f t="shared" ref="M19" si="4">C19+E19+G19+I19+K19</f>
        <v>513001578.9999997</v>
      </c>
      <c r="N19" s="22">
        <f>L19+M19</f>
        <v>874366162.99999976</v>
      </c>
      <c r="P19" s="4" t="s">
        <v>16</v>
      </c>
      <c r="Q19" s="2">
        <v>33353</v>
      </c>
      <c r="R19" s="2">
        <v>51487</v>
      </c>
      <c r="S19" s="2">
        <v>5261</v>
      </c>
      <c r="T19" s="2">
        <v>1508</v>
      </c>
      <c r="U19" s="2">
        <v>5919</v>
      </c>
      <c r="V19" s="2">
        <v>4797</v>
      </c>
      <c r="W19" s="2">
        <v>25375</v>
      </c>
      <c r="X19" s="2">
        <v>6869</v>
      </c>
      <c r="Y19" s="2">
        <v>7436</v>
      </c>
      <c r="Z19" s="2">
        <v>0</v>
      </c>
      <c r="AA19" s="1">
        <f t="shared" ref="AA19" si="5">Q19+S19+U19+W19+Y19</f>
        <v>77344</v>
      </c>
      <c r="AB19" s="13">
        <f t="shared" ref="AB19" si="6">R19+T19+V19+X19+Z19</f>
        <v>64661</v>
      </c>
      <c r="AC19" s="14">
        <f>AA19+AB19</f>
        <v>142005</v>
      </c>
      <c r="AE19" s="4" t="s">
        <v>16</v>
      </c>
      <c r="AF19" s="2">
        <f t="shared" ref="AF19:AO19" si="7">IFERROR(B19/Q19, "N.A.")</f>
        <v>5312.3033610169987</v>
      </c>
      <c r="AG19" s="2">
        <f t="shared" si="7"/>
        <v>8043.0026802882221</v>
      </c>
      <c r="AH19" s="2">
        <f t="shared" si="7"/>
        <v>7012.5052271431286</v>
      </c>
      <c r="AI19" s="2">
        <f t="shared" si="7"/>
        <v>5440.6498673740052</v>
      </c>
      <c r="AJ19" s="2">
        <f t="shared" si="7"/>
        <v>6956.2434532860279</v>
      </c>
      <c r="AK19" s="2">
        <f t="shared" si="7"/>
        <v>12984.163018553265</v>
      </c>
      <c r="AL19" s="2">
        <f t="shared" si="7"/>
        <v>4181.9324137931035</v>
      </c>
      <c r="AM19" s="2">
        <f t="shared" si="7"/>
        <v>4134.8041927500362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4672.1734588332647</v>
      </c>
      <c r="AQ19" s="16">
        <f t="shared" ref="AQ19" si="9">IFERROR(M19/AB19, "N.A.")</f>
        <v>7933.7093301990335</v>
      </c>
      <c r="AR19" s="14">
        <f t="shared" ref="AR19" si="10">IFERROR(N19/AC19, "N.A.")</f>
        <v>6157.2913841061918</v>
      </c>
    </row>
    <row r="20" spans="1:44" ht="15" customHeight="1" thickBot="1" x14ac:dyDescent="0.3">
      <c r="A20" s="5" t="s">
        <v>0</v>
      </c>
      <c r="B20" s="28">
        <f>B19+C19</f>
        <v>591291332.99999964</v>
      </c>
      <c r="C20" s="30"/>
      <c r="D20" s="28">
        <f>D19+E19</f>
        <v>45097290</v>
      </c>
      <c r="E20" s="30"/>
      <c r="F20" s="28">
        <f>F19+G19</f>
        <v>103459035.00000001</v>
      </c>
      <c r="G20" s="30"/>
      <c r="H20" s="28">
        <f>H19+I19</f>
        <v>134518505</v>
      </c>
      <c r="I20" s="30"/>
      <c r="J20" s="28">
        <f>J19+K19</f>
        <v>0</v>
      </c>
      <c r="K20" s="30"/>
      <c r="L20" s="28">
        <f>L19+M19</f>
        <v>874366162.99999976</v>
      </c>
      <c r="M20" s="29"/>
      <c r="N20" s="23">
        <f>B20+D20+F20+H20+J20</f>
        <v>874366162.99999964</v>
      </c>
      <c r="P20" s="5" t="s">
        <v>0</v>
      </c>
      <c r="Q20" s="28">
        <f>Q19+R19</f>
        <v>84840</v>
      </c>
      <c r="R20" s="30"/>
      <c r="S20" s="28">
        <f>S19+T19</f>
        <v>6769</v>
      </c>
      <c r="T20" s="30"/>
      <c r="U20" s="28">
        <f>U19+V19</f>
        <v>10716</v>
      </c>
      <c r="V20" s="30"/>
      <c r="W20" s="28">
        <f>W19+X19</f>
        <v>32244</v>
      </c>
      <c r="X20" s="30"/>
      <c r="Y20" s="28">
        <f>Y19+Z19</f>
        <v>7436</v>
      </c>
      <c r="Z20" s="30"/>
      <c r="AA20" s="28">
        <f>AA19+AB19</f>
        <v>142005</v>
      </c>
      <c r="AB20" s="30"/>
      <c r="AC20" s="24">
        <f>Q20+S20+U20+W20+Y20</f>
        <v>142005</v>
      </c>
      <c r="AE20" s="5" t="s">
        <v>0</v>
      </c>
      <c r="AF20" s="31">
        <f>IFERROR(B20/Q20,"N.A.")</f>
        <v>6969.4876591230513</v>
      </c>
      <c r="AG20" s="32"/>
      <c r="AH20" s="31">
        <f>IFERROR(D20/S20,"N.A.")</f>
        <v>6662.326783867632</v>
      </c>
      <c r="AI20" s="32"/>
      <c r="AJ20" s="31">
        <f>IFERROR(F20/U20,"N.A.")</f>
        <v>9654.6318589025777</v>
      </c>
      <c r="AK20" s="32"/>
      <c r="AL20" s="31">
        <f>IFERROR(H20/W20,"N.A.")</f>
        <v>4171.8926001736754</v>
      </c>
      <c r="AM20" s="32"/>
      <c r="AN20" s="31">
        <f>IFERROR(J20/Y20,"N.A.")</f>
        <v>0</v>
      </c>
      <c r="AO20" s="32"/>
      <c r="AP20" s="31">
        <f>IFERROR(L20/AA20,"N.A.")</f>
        <v>6157.2913841061918</v>
      </c>
      <c r="AQ20" s="32"/>
      <c r="AR20" s="17">
        <f>IFERROR(N20/AC20, "N.A.")</f>
        <v>6157.2913841061909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36307909.999999993</v>
      </c>
      <c r="C27" s="2"/>
      <c r="D27" s="2">
        <v>18118050</v>
      </c>
      <c r="E27" s="2"/>
      <c r="F27" s="2">
        <v>30664804.999999996</v>
      </c>
      <c r="G27" s="2"/>
      <c r="H27" s="2">
        <v>50898829.999999978</v>
      </c>
      <c r="I27" s="2"/>
      <c r="J27" s="2">
        <v>0</v>
      </c>
      <c r="K27" s="2"/>
      <c r="L27" s="1">
        <f t="shared" ref="L27:M30" si="11">B27+D27+F27+H27+J27</f>
        <v>135989594.99999997</v>
      </c>
      <c r="M27" s="13">
        <f t="shared" si="11"/>
        <v>0</v>
      </c>
      <c r="N27" s="14">
        <f>L27+M27</f>
        <v>135989594.99999997</v>
      </c>
      <c r="P27" s="3" t="s">
        <v>12</v>
      </c>
      <c r="Q27" s="2">
        <v>5645</v>
      </c>
      <c r="R27" s="2">
        <v>0</v>
      </c>
      <c r="S27" s="2">
        <v>3123</v>
      </c>
      <c r="T27" s="2">
        <v>0</v>
      </c>
      <c r="U27" s="2">
        <v>5355</v>
      </c>
      <c r="V27" s="2">
        <v>0</v>
      </c>
      <c r="W27" s="2">
        <v>9701</v>
      </c>
      <c r="X27" s="2">
        <v>0</v>
      </c>
      <c r="Y27" s="2">
        <v>1209</v>
      </c>
      <c r="Z27" s="2">
        <v>0</v>
      </c>
      <c r="AA27" s="1">
        <f t="shared" ref="AA27:AB30" si="12">Q27+S27+U27+W27+Y27</f>
        <v>25033</v>
      </c>
      <c r="AB27" s="13">
        <f t="shared" si="12"/>
        <v>0</v>
      </c>
      <c r="AC27" s="14">
        <f>AA27+AB27</f>
        <v>25033</v>
      </c>
      <c r="AE27" s="3" t="s">
        <v>12</v>
      </c>
      <c r="AF27" s="2">
        <f t="shared" ref="AF27:AR30" si="13">IFERROR(B27/Q27, "N.A.")</f>
        <v>6431.8706820194848</v>
      </c>
      <c r="AG27" s="2" t="str">
        <f t="shared" si="13"/>
        <v>N.A.</v>
      </c>
      <c r="AH27" s="2">
        <f t="shared" si="13"/>
        <v>5801.4889529298753</v>
      </c>
      <c r="AI27" s="2" t="str">
        <f t="shared" si="13"/>
        <v>N.A.</v>
      </c>
      <c r="AJ27" s="2">
        <f t="shared" si="13"/>
        <v>5726.3874883286644</v>
      </c>
      <c r="AK27" s="2" t="str">
        <f t="shared" si="13"/>
        <v>N.A.</v>
      </c>
      <c r="AL27" s="2">
        <f t="shared" si="13"/>
        <v>5246.7611586434368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5432.4130148204358</v>
      </c>
      <c r="AQ27" s="16" t="str">
        <f t="shared" si="13"/>
        <v>N.A.</v>
      </c>
      <c r="AR27" s="14">
        <f t="shared" si="13"/>
        <v>5432.4130148204358</v>
      </c>
    </row>
    <row r="28" spans="1:44" ht="15" customHeight="1" thickBot="1" x14ac:dyDescent="0.3">
      <c r="A28" s="3" t="s">
        <v>13</v>
      </c>
      <c r="B28" s="2">
        <v>6179750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6179750</v>
      </c>
      <c r="M28" s="13">
        <f t="shared" si="11"/>
        <v>0</v>
      </c>
      <c r="N28" s="14">
        <f>L28+M28</f>
        <v>6179750</v>
      </c>
      <c r="P28" s="3" t="s">
        <v>13</v>
      </c>
      <c r="Q28" s="2">
        <v>643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643</v>
      </c>
      <c r="AB28" s="13">
        <f t="shared" si="12"/>
        <v>0</v>
      </c>
      <c r="AC28" s="14">
        <f>AA28+AB28</f>
        <v>643</v>
      </c>
      <c r="AE28" s="3" t="s">
        <v>13</v>
      </c>
      <c r="AF28" s="2">
        <f t="shared" si="13"/>
        <v>9610.8087091757388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9610.8087091757388</v>
      </c>
      <c r="AQ28" s="16" t="str">
        <f t="shared" si="13"/>
        <v>N.A.</v>
      </c>
      <c r="AR28" s="14">
        <f t="shared" si="13"/>
        <v>9610.8087091757388</v>
      </c>
    </row>
    <row r="29" spans="1:44" ht="15" customHeight="1" thickBot="1" x14ac:dyDescent="0.3">
      <c r="A29" s="3" t="s">
        <v>14</v>
      </c>
      <c r="B29" s="2">
        <v>32170400.000000007</v>
      </c>
      <c r="C29" s="2">
        <v>254792058.99999997</v>
      </c>
      <c r="D29" s="2">
        <v>15494620</v>
      </c>
      <c r="E29" s="2">
        <v>5067999.9999999991</v>
      </c>
      <c r="F29" s="2"/>
      <c r="G29" s="2">
        <v>35665950</v>
      </c>
      <c r="H29" s="2"/>
      <c r="I29" s="2">
        <v>12540130</v>
      </c>
      <c r="J29" s="2">
        <v>0</v>
      </c>
      <c r="K29" s="2"/>
      <c r="L29" s="1">
        <f t="shared" si="11"/>
        <v>47665020.000000007</v>
      </c>
      <c r="M29" s="13">
        <f t="shared" si="11"/>
        <v>308066139</v>
      </c>
      <c r="N29" s="14">
        <f>L29+M29</f>
        <v>355731159</v>
      </c>
      <c r="P29" s="3" t="s">
        <v>14</v>
      </c>
      <c r="Q29" s="2">
        <v>7354</v>
      </c>
      <c r="R29" s="2">
        <v>30790</v>
      </c>
      <c r="S29" s="2">
        <v>1585</v>
      </c>
      <c r="T29" s="2">
        <v>750</v>
      </c>
      <c r="U29" s="2">
        <v>0</v>
      </c>
      <c r="V29" s="2">
        <v>2899</v>
      </c>
      <c r="W29" s="2">
        <v>0</v>
      </c>
      <c r="X29" s="2">
        <v>3577</v>
      </c>
      <c r="Y29" s="2">
        <v>1317</v>
      </c>
      <c r="Z29" s="2">
        <v>0</v>
      </c>
      <c r="AA29" s="1">
        <f t="shared" si="12"/>
        <v>10256</v>
      </c>
      <c r="AB29" s="13">
        <f t="shared" si="12"/>
        <v>38016</v>
      </c>
      <c r="AC29" s="14">
        <f>AA29+AB29</f>
        <v>48272</v>
      </c>
      <c r="AE29" s="3" t="s">
        <v>14</v>
      </c>
      <c r="AF29" s="2">
        <f t="shared" si="13"/>
        <v>4374.544465596955</v>
      </c>
      <c r="AG29" s="2">
        <f t="shared" si="13"/>
        <v>8275.1561870737241</v>
      </c>
      <c r="AH29" s="2">
        <f t="shared" si="13"/>
        <v>9775.7854889589908</v>
      </c>
      <c r="AI29" s="2">
        <f t="shared" si="13"/>
        <v>6757.3333333333321</v>
      </c>
      <c r="AJ29" s="2" t="str">
        <f t="shared" si="13"/>
        <v>N.A.</v>
      </c>
      <c r="AK29" s="2">
        <f t="shared" si="13"/>
        <v>12302.845808899621</v>
      </c>
      <c r="AL29" s="2" t="str">
        <f t="shared" si="13"/>
        <v>N.A.</v>
      </c>
      <c r="AM29" s="2">
        <f t="shared" si="13"/>
        <v>3505.7674028515517</v>
      </c>
      <c r="AN29" s="2">
        <f t="shared" si="13"/>
        <v>0</v>
      </c>
      <c r="AO29" s="2" t="str">
        <f t="shared" si="13"/>
        <v>N.A.</v>
      </c>
      <c r="AP29" s="15">
        <f t="shared" si="13"/>
        <v>4647.525351014041</v>
      </c>
      <c r="AQ29" s="16">
        <f t="shared" si="13"/>
        <v>8103.591619318182</v>
      </c>
      <c r="AR29" s="14">
        <f t="shared" si="13"/>
        <v>7369.3064095127611</v>
      </c>
    </row>
    <row r="30" spans="1:44" ht="15" customHeight="1" thickBot="1" x14ac:dyDescent="0.3">
      <c r="A30" s="3" t="s">
        <v>15</v>
      </c>
      <c r="B30" s="2">
        <v>9475480</v>
      </c>
      <c r="C30" s="2"/>
      <c r="D30" s="2">
        <v>1455120</v>
      </c>
      <c r="E30" s="2"/>
      <c r="F30" s="2"/>
      <c r="G30" s="2">
        <v>10109660</v>
      </c>
      <c r="H30" s="2">
        <v>4860320</v>
      </c>
      <c r="I30" s="2"/>
      <c r="J30" s="2">
        <v>0</v>
      </c>
      <c r="K30" s="2"/>
      <c r="L30" s="1">
        <f t="shared" si="11"/>
        <v>15790920</v>
      </c>
      <c r="M30" s="13">
        <f t="shared" si="11"/>
        <v>10109660</v>
      </c>
      <c r="N30" s="14">
        <f>L30+M30</f>
        <v>25900580</v>
      </c>
      <c r="P30" s="3" t="s">
        <v>15</v>
      </c>
      <c r="Q30" s="2">
        <v>2205</v>
      </c>
      <c r="R30" s="2">
        <v>0</v>
      </c>
      <c r="S30" s="2">
        <v>188</v>
      </c>
      <c r="T30" s="2">
        <v>0</v>
      </c>
      <c r="U30" s="2">
        <v>0</v>
      </c>
      <c r="V30" s="2">
        <v>694</v>
      </c>
      <c r="W30" s="2">
        <v>2720</v>
      </c>
      <c r="X30" s="2">
        <v>0</v>
      </c>
      <c r="Y30" s="2">
        <v>1128</v>
      </c>
      <c r="Z30" s="2">
        <v>0</v>
      </c>
      <c r="AA30" s="1">
        <f t="shared" si="12"/>
        <v>6241</v>
      </c>
      <c r="AB30" s="13">
        <f t="shared" si="12"/>
        <v>694</v>
      </c>
      <c r="AC30" s="22">
        <f>AA30+AB30</f>
        <v>6935</v>
      </c>
      <c r="AE30" s="3" t="s">
        <v>15</v>
      </c>
      <c r="AF30" s="2">
        <f t="shared" si="13"/>
        <v>4297.269841269841</v>
      </c>
      <c r="AG30" s="2" t="str">
        <f t="shared" si="13"/>
        <v>N.A.</v>
      </c>
      <c r="AH30" s="2">
        <f t="shared" si="13"/>
        <v>7740</v>
      </c>
      <c r="AI30" s="2" t="str">
        <f t="shared" si="13"/>
        <v>N.A.</v>
      </c>
      <c r="AJ30" s="2" t="str">
        <f t="shared" si="13"/>
        <v>N.A.</v>
      </c>
      <c r="AK30" s="2">
        <f t="shared" si="13"/>
        <v>14567.233429394813</v>
      </c>
      <c r="AL30" s="2">
        <f t="shared" si="13"/>
        <v>1786.8823529411766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2530.1906745713827</v>
      </c>
      <c r="AQ30" s="16">
        <f t="shared" si="13"/>
        <v>14567.233429394813</v>
      </c>
      <c r="AR30" s="14">
        <f t="shared" si="13"/>
        <v>3734.7627974044699</v>
      </c>
    </row>
    <row r="31" spans="1:44" ht="15" customHeight="1" thickBot="1" x14ac:dyDescent="0.3">
      <c r="A31" s="4" t="s">
        <v>16</v>
      </c>
      <c r="B31" s="2">
        <v>84133540</v>
      </c>
      <c r="C31" s="2">
        <v>254792058.99999997</v>
      </c>
      <c r="D31" s="2">
        <v>35067790</v>
      </c>
      <c r="E31" s="2">
        <v>5067999.9999999991</v>
      </c>
      <c r="F31" s="2">
        <v>30664804.999999996</v>
      </c>
      <c r="G31" s="2">
        <v>45775610</v>
      </c>
      <c r="H31" s="2">
        <v>55759150.000000007</v>
      </c>
      <c r="I31" s="2">
        <v>12540130</v>
      </c>
      <c r="J31" s="2">
        <v>0</v>
      </c>
      <c r="K31" s="2"/>
      <c r="L31" s="1">
        <f t="shared" ref="L31" si="14">B31+D31+F31+H31+J31</f>
        <v>205625285</v>
      </c>
      <c r="M31" s="13">
        <f t="shared" ref="M31" si="15">C31+E31+G31+I31+K31</f>
        <v>318175799</v>
      </c>
      <c r="N31" s="22">
        <f>L31+M31</f>
        <v>523801084</v>
      </c>
      <c r="P31" s="4" t="s">
        <v>16</v>
      </c>
      <c r="Q31" s="2">
        <v>15847</v>
      </c>
      <c r="R31" s="2">
        <v>30790</v>
      </c>
      <c r="S31" s="2">
        <v>4896</v>
      </c>
      <c r="T31" s="2">
        <v>750</v>
      </c>
      <c r="U31" s="2">
        <v>5355</v>
      </c>
      <c r="V31" s="2">
        <v>3593</v>
      </c>
      <c r="W31" s="2">
        <v>12421</v>
      </c>
      <c r="X31" s="2">
        <v>3577</v>
      </c>
      <c r="Y31" s="2">
        <v>3654</v>
      </c>
      <c r="Z31" s="2">
        <v>0</v>
      </c>
      <c r="AA31" s="1">
        <f t="shared" ref="AA31" si="16">Q31+S31+U31+W31+Y31</f>
        <v>42173</v>
      </c>
      <c r="AB31" s="13">
        <f t="shared" ref="AB31" si="17">R31+T31+V31+X31+Z31</f>
        <v>38710</v>
      </c>
      <c r="AC31" s="14">
        <f>AA31+AB31</f>
        <v>80883</v>
      </c>
      <c r="AE31" s="4" t="s">
        <v>16</v>
      </c>
      <c r="AF31" s="2">
        <f t="shared" ref="AF31:AO31" si="18">IFERROR(B31/Q31, "N.A.")</f>
        <v>5309.1146589259797</v>
      </c>
      <c r="AG31" s="2">
        <f t="shared" si="18"/>
        <v>8275.1561870737241</v>
      </c>
      <c r="AH31" s="2">
        <f t="shared" si="18"/>
        <v>7162.5388071895422</v>
      </c>
      <c r="AI31" s="2">
        <f t="shared" si="18"/>
        <v>6757.3333333333321</v>
      </c>
      <c r="AJ31" s="2">
        <f t="shared" si="18"/>
        <v>5726.3874883286644</v>
      </c>
      <c r="AK31" s="2">
        <f t="shared" si="18"/>
        <v>12740.219871973281</v>
      </c>
      <c r="AL31" s="2">
        <f t="shared" si="18"/>
        <v>4489.1031317929319</v>
      </c>
      <c r="AM31" s="2">
        <f t="shared" si="18"/>
        <v>3505.7674028515517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4875.7566452469591</v>
      </c>
      <c r="AQ31" s="16">
        <f t="shared" ref="AQ31" si="20">IFERROR(M31/AB31, "N.A.")</f>
        <v>8219.4729785585114</v>
      </c>
      <c r="AR31" s="14">
        <f t="shared" ref="AR31" si="21">IFERROR(N31/AC31, "N.A.")</f>
        <v>6476.0343211799764</v>
      </c>
    </row>
    <row r="32" spans="1:44" ht="15" customHeight="1" thickBot="1" x14ac:dyDescent="0.3">
      <c r="A32" s="5" t="s">
        <v>0</v>
      </c>
      <c r="B32" s="28">
        <f>B31+C31</f>
        <v>338925599</v>
      </c>
      <c r="C32" s="30"/>
      <c r="D32" s="28">
        <f>D31+E31</f>
        <v>40135790</v>
      </c>
      <c r="E32" s="30"/>
      <c r="F32" s="28">
        <f>F31+G31</f>
        <v>76440415</v>
      </c>
      <c r="G32" s="30"/>
      <c r="H32" s="28">
        <f>H31+I31</f>
        <v>68299280</v>
      </c>
      <c r="I32" s="30"/>
      <c r="J32" s="28">
        <f>J31+K31</f>
        <v>0</v>
      </c>
      <c r="K32" s="30"/>
      <c r="L32" s="28">
        <f>L31+M31</f>
        <v>523801084</v>
      </c>
      <c r="M32" s="29"/>
      <c r="N32" s="23">
        <f>B32+D32+F32+H32+J32</f>
        <v>523801084</v>
      </c>
      <c r="P32" s="5" t="s">
        <v>0</v>
      </c>
      <c r="Q32" s="28">
        <f>Q31+R31</f>
        <v>46637</v>
      </c>
      <c r="R32" s="30"/>
      <c r="S32" s="28">
        <f>S31+T31</f>
        <v>5646</v>
      </c>
      <c r="T32" s="30"/>
      <c r="U32" s="28">
        <f>U31+V31</f>
        <v>8948</v>
      </c>
      <c r="V32" s="30"/>
      <c r="W32" s="28">
        <f>W31+X31</f>
        <v>15998</v>
      </c>
      <c r="X32" s="30"/>
      <c r="Y32" s="28">
        <f>Y31+Z31</f>
        <v>3654</v>
      </c>
      <c r="Z32" s="30"/>
      <c r="AA32" s="28">
        <f>AA31+AB31</f>
        <v>80883</v>
      </c>
      <c r="AB32" s="30"/>
      <c r="AC32" s="24">
        <f>Q32+S32+U32+W32+Y32</f>
        <v>80883</v>
      </c>
      <c r="AE32" s="5" t="s">
        <v>0</v>
      </c>
      <c r="AF32" s="31">
        <f>IFERROR(B32/Q32,"N.A.")</f>
        <v>7267.3113407809251</v>
      </c>
      <c r="AG32" s="32"/>
      <c r="AH32" s="31">
        <f>IFERROR(D32/S32,"N.A.")</f>
        <v>7108.7123627346791</v>
      </c>
      <c r="AI32" s="32"/>
      <c r="AJ32" s="31">
        <f>IFERROR(F32/U32,"N.A.")</f>
        <v>8542.7374832364767</v>
      </c>
      <c r="AK32" s="32"/>
      <c r="AL32" s="31">
        <f>IFERROR(H32/W32,"N.A.")</f>
        <v>4269.2386548318536</v>
      </c>
      <c r="AM32" s="32"/>
      <c r="AN32" s="31">
        <f>IFERROR(J32/Y32,"N.A.")</f>
        <v>0</v>
      </c>
      <c r="AO32" s="32"/>
      <c r="AP32" s="31">
        <f>IFERROR(L32/AA32,"N.A.")</f>
        <v>6476.0343211799764</v>
      </c>
      <c r="AQ32" s="32"/>
      <c r="AR32" s="17">
        <f>IFERROR(N32/AC32, "N.A.")</f>
        <v>6476.0343211799764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8064649.9999999991</v>
      </c>
      <c r="C39" s="2"/>
      <c r="D39" s="2"/>
      <c r="E39" s="2"/>
      <c r="F39" s="2">
        <v>10509200</v>
      </c>
      <c r="G39" s="2"/>
      <c r="H39" s="2">
        <v>48172985</v>
      </c>
      <c r="I39" s="2"/>
      <c r="J39" s="2">
        <v>0</v>
      </c>
      <c r="K39" s="2"/>
      <c r="L39" s="1">
        <f t="shared" ref="L39:M42" si="22">B39+D39+F39+H39+J39</f>
        <v>66746835</v>
      </c>
      <c r="M39" s="13">
        <f t="shared" si="22"/>
        <v>0</v>
      </c>
      <c r="N39" s="14">
        <f>L39+M39</f>
        <v>66746835</v>
      </c>
      <c r="P39" s="3" t="s">
        <v>12</v>
      </c>
      <c r="Q39" s="2">
        <v>1574</v>
      </c>
      <c r="R39" s="2">
        <v>0</v>
      </c>
      <c r="S39" s="2">
        <v>0</v>
      </c>
      <c r="T39" s="2">
        <v>0</v>
      </c>
      <c r="U39" s="2">
        <v>564</v>
      </c>
      <c r="V39" s="2">
        <v>0</v>
      </c>
      <c r="W39" s="2">
        <v>12287</v>
      </c>
      <c r="X39" s="2">
        <v>0</v>
      </c>
      <c r="Y39" s="2">
        <v>1679</v>
      </c>
      <c r="Z39" s="2">
        <v>0</v>
      </c>
      <c r="AA39" s="1">
        <f t="shared" ref="AA39:AB42" si="23">Q39+S39+U39+W39+Y39</f>
        <v>16104</v>
      </c>
      <c r="AB39" s="13">
        <f t="shared" si="23"/>
        <v>0</v>
      </c>
      <c r="AC39" s="14">
        <f>AA39+AB39</f>
        <v>16104</v>
      </c>
      <c r="AE39" s="3" t="s">
        <v>12</v>
      </c>
      <c r="AF39" s="2">
        <f t="shared" ref="AF39:AR42" si="24">IFERROR(B39/Q39, "N.A.")</f>
        <v>5123.6658195679793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18633.333333333332</v>
      </c>
      <c r="AK39" s="2" t="str">
        <f t="shared" si="24"/>
        <v>N.A.</v>
      </c>
      <c r="AL39" s="2">
        <f t="shared" si="24"/>
        <v>3920.6466183771468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4144.7364008941877</v>
      </c>
      <c r="AQ39" s="16" t="str">
        <f t="shared" si="24"/>
        <v>N.A.</v>
      </c>
      <c r="AR39" s="14">
        <f t="shared" si="24"/>
        <v>4144.7364008941877</v>
      </c>
    </row>
    <row r="40" spans="1:44" ht="15" customHeight="1" thickBot="1" x14ac:dyDescent="0.3">
      <c r="A40" s="3" t="s">
        <v>13</v>
      </c>
      <c r="B40" s="2">
        <v>18941480</v>
      </c>
      <c r="C40" s="2">
        <v>1444800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18941480</v>
      </c>
      <c r="M40" s="13">
        <f t="shared" si="22"/>
        <v>1444800</v>
      </c>
      <c r="N40" s="14">
        <f>L40+M40</f>
        <v>20386280</v>
      </c>
      <c r="P40" s="3" t="s">
        <v>13</v>
      </c>
      <c r="Q40" s="2">
        <v>5184</v>
      </c>
      <c r="R40" s="2">
        <v>168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5184</v>
      </c>
      <c r="AB40" s="13">
        <f t="shared" si="23"/>
        <v>168</v>
      </c>
      <c r="AC40" s="14">
        <f>AA40+AB40</f>
        <v>5352</v>
      </c>
      <c r="AE40" s="3" t="s">
        <v>13</v>
      </c>
      <c r="AF40" s="2">
        <f t="shared" si="24"/>
        <v>3653.8348765432097</v>
      </c>
      <c r="AG40" s="2">
        <f t="shared" si="24"/>
        <v>8600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3653.8348765432097</v>
      </c>
      <c r="AQ40" s="16">
        <f t="shared" si="24"/>
        <v>8600</v>
      </c>
      <c r="AR40" s="14">
        <f t="shared" si="24"/>
        <v>3809.0956651718984</v>
      </c>
    </row>
    <row r="41" spans="1:44" ht="15" customHeight="1" thickBot="1" x14ac:dyDescent="0.3">
      <c r="A41" s="3" t="s">
        <v>14</v>
      </c>
      <c r="B41" s="2">
        <v>64913584</v>
      </c>
      <c r="C41" s="2">
        <v>157873219.99999997</v>
      </c>
      <c r="D41" s="2">
        <v>1825000</v>
      </c>
      <c r="E41" s="2">
        <v>3136500</v>
      </c>
      <c r="F41" s="2"/>
      <c r="G41" s="2">
        <v>16509420</v>
      </c>
      <c r="H41" s="2"/>
      <c r="I41" s="2">
        <v>15861839.999999994</v>
      </c>
      <c r="J41" s="2">
        <v>0</v>
      </c>
      <c r="K41" s="2"/>
      <c r="L41" s="1">
        <f t="shared" si="22"/>
        <v>66738584</v>
      </c>
      <c r="M41" s="13">
        <f t="shared" si="22"/>
        <v>193380979.99999997</v>
      </c>
      <c r="N41" s="14">
        <f>L41+M41</f>
        <v>260119563.99999997</v>
      </c>
      <c r="P41" s="3" t="s">
        <v>14</v>
      </c>
      <c r="Q41" s="2">
        <v>10560</v>
      </c>
      <c r="R41" s="2">
        <v>20529</v>
      </c>
      <c r="S41" s="2">
        <v>365</v>
      </c>
      <c r="T41" s="2">
        <v>758</v>
      </c>
      <c r="U41" s="2">
        <v>0</v>
      </c>
      <c r="V41" s="2">
        <v>1204</v>
      </c>
      <c r="W41" s="2">
        <v>0</v>
      </c>
      <c r="X41" s="2">
        <v>3292</v>
      </c>
      <c r="Y41" s="2">
        <v>1568</v>
      </c>
      <c r="Z41" s="2">
        <v>0</v>
      </c>
      <c r="AA41" s="1">
        <f t="shared" si="23"/>
        <v>12493</v>
      </c>
      <c r="AB41" s="13">
        <f t="shared" si="23"/>
        <v>25783</v>
      </c>
      <c r="AC41" s="14">
        <f>AA41+AB41</f>
        <v>38276</v>
      </c>
      <c r="AE41" s="3" t="s">
        <v>14</v>
      </c>
      <c r="AF41" s="2">
        <f t="shared" si="24"/>
        <v>6147.1196969696966</v>
      </c>
      <c r="AG41" s="2">
        <f t="shared" si="24"/>
        <v>7690.2537873252459</v>
      </c>
      <c r="AH41" s="2">
        <f t="shared" si="24"/>
        <v>5000</v>
      </c>
      <c r="AI41" s="2">
        <f t="shared" si="24"/>
        <v>4137.8627968337732</v>
      </c>
      <c r="AJ41" s="2" t="str">
        <f t="shared" si="24"/>
        <v>N.A.</v>
      </c>
      <c r="AK41" s="2">
        <f t="shared" si="24"/>
        <v>13712.142857142857</v>
      </c>
      <c r="AL41" s="2" t="str">
        <f t="shared" si="24"/>
        <v>N.A.</v>
      </c>
      <c r="AM41" s="2">
        <f t="shared" si="24"/>
        <v>4818.2989064398525</v>
      </c>
      <c r="AN41" s="2">
        <f t="shared" si="24"/>
        <v>0</v>
      </c>
      <c r="AO41" s="2" t="str">
        <f t="shared" si="24"/>
        <v>N.A.</v>
      </c>
      <c r="AP41" s="15">
        <f t="shared" si="24"/>
        <v>5342.0782838389496</v>
      </c>
      <c r="AQ41" s="16">
        <f t="shared" si="24"/>
        <v>7500.3288988868626</v>
      </c>
      <c r="AR41" s="14">
        <f t="shared" si="24"/>
        <v>6795.892047235865</v>
      </c>
    </row>
    <row r="42" spans="1:44" ht="15" customHeight="1" thickBot="1" x14ac:dyDescent="0.3">
      <c r="A42" s="3" t="s">
        <v>15</v>
      </c>
      <c r="B42" s="2">
        <v>1128000</v>
      </c>
      <c r="C42" s="2"/>
      <c r="D42" s="2"/>
      <c r="E42" s="2"/>
      <c r="F42" s="2"/>
      <c r="G42" s="2"/>
      <c r="H42" s="2">
        <v>2184400</v>
      </c>
      <c r="I42" s="2"/>
      <c r="J42" s="2">
        <v>0</v>
      </c>
      <c r="K42" s="2"/>
      <c r="L42" s="1">
        <f t="shared" si="22"/>
        <v>3312400</v>
      </c>
      <c r="M42" s="13">
        <f t="shared" si="22"/>
        <v>0</v>
      </c>
      <c r="N42" s="14">
        <f>L42+M42</f>
        <v>3312400</v>
      </c>
      <c r="P42" s="3" t="s">
        <v>15</v>
      </c>
      <c r="Q42" s="2">
        <v>188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667</v>
      </c>
      <c r="X42" s="2">
        <v>0</v>
      </c>
      <c r="Y42" s="2">
        <v>535</v>
      </c>
      <c r="Z42" s="2">
        <v>0</v>
      </c>
      <c r="AA42" s="1">
        <f t="shared" si="23"/>
        <v>1390</v>
      </c>
      <c r="AB42" s="13">
        <f t="shared" si="23"/>
        <v>0</v>
      </c>
      <c r="AC42" s="14">
        <f>AA42+AB42</f>
        <v>1390</v>
      </c>
      <c r="AE42" s="3" t="s">
        <v>15</v>
      </c>
      <c r="AF42" s="2">
        <f t="shared" si="24"/>
        <v>6000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3274.9625187406295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2383.0215827338129</v>
      </c>
      <c r="AQ42" s="16" t="str">
        <f t="shared" si="24"/>
        <v>N.A.</v>
      </c>
      <c r="AR42" s="14">
        <f t="shared" si="24"/>
        <v>2383.0215827338129</v>
      </c>
    </row>
    <row r="43" spans="1:44" ht="15" customHeight="1" thickBot="1" x14ac:dyDescent="0.3">
      <c r="A43" s="4" t="s">
        <v>16</v>
      </c>
      <c r="B43" s="2">
        <v>93047713.999999985</v>
      </c>
      <c r="C43" s="2">
        <v>159318020</v>
      </c>
      <c r="D43" s="2">
        <v>1825000</v>
      </c>
      <c r="E43" s="2">
        <v>3136500</v>
      </c>
      <c r="F43" s="2">
        <v>10509200</v>
      </c>
      <c r="G43" s="2">
        <v>16509420</v>
      </c>
      <c r="H43" s="2">
        <v>50357385.000000022</v>
      </c>
      <c r="I43" s="2">
        <v>15861839.999999994</v>
      </c>
      <c r="J43" s="2">
        <v>0</v>
      </c>
      <c r="K43" s="2"/>
      <c r="L43" s="1">
        <f t="shared" ref="L43" si="25">B43+D43+F43+H43+J43</f>
        <v>155739299</v>
      </c>
      <c r="M43" s="13">
        <f t="shared" ref="M43" si="26">C43+E43+G43+I43+K43</f>
        <v>194825780</v>
      </c>
      <c r="N43" s="22">
        <f>L43+M43</f>
        <v>350565079</v>
      </c>
      <c r="P43" s="4" t="s">
        <v>16</v>
      </c>
      <c r="Q43" s="2">
        <v>17506</v>
      </c>
      <c r="R43" s="2">
        <v>20697</v>
      </c>
      <c r="S43" s="2">
        <v>365</v>
      </c>
      <c r="T43" s="2">
        <v>758</v>
      </c>
      <c r="U43" s="2">
        <v>564</v>
      </c>
      <c r="V43" s="2">
        <v>1204</v>
      </c>
      <c r="W43" s="2">
        <v>12954</v>
      </c>
      <c r="X43" s="2">
        <v>3292</v>
      </c>
      <c r="Y43" s="2">
        <v>3782</v>
      </c>
      <c r="Z43" s="2">
        <v>0</v>
      </c>
      <c r="AA43" s="1">
        <f t="shared" ref="AA43" si="27">Q43+S43+U43+W43+Y43</f>
        <v>35171</v>
      </c>
      <c r="AB43" s="13">
        <f t="shared" ref="AB43" si="28">R43+T43+V43+X43+Z43</f>
        <v>25951</v>
      </c>
      <c r="AC43" s="22">
        <f>AA43+AB43</f>
        <v>61122</v>
      </c>
      <c r="AE43" s="4" t="s">
        <v>16</v>
      </c>
      <c r="AF43" s="2">
        <f t="shared" ref="AF43:AO43" si="29">IFERROR(B43/Q43, "N.A.")</f>
        <v>5315.1898777561973</v>
      </c>
      <c r="AG43" s="2">
        <f t="shared" si="29"/>
        <v>7697.6383050683671</v>
      </c>
      <c r="AH43" s="2">
        <f t="shared" si="29"/>
        <v>5000</v>
      </c>
      <c r="AI43" s="2">
        <f t="shared" si="29"/>
        <v>4137.8627968337732</v>
      </c>
      <c r="AJ43" s="2">
        <f t="shared" si="29"/>
        <v>18633.333333333332</v>
      </c>
      <c r="AK43" s="2">
        <f t="shared" si="29"/>
        <v>13712.142857142857</v>
      </c>
      <c r="AL43" s="2">
        <f t="shared" si="29"/>
        <v>3887.4004168596589</v>
      </c>
      <c r="AM43" s="2">
        <f t="shared" si="29"/>
        <v>4818.2989064398525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4428.0600210400617</v>
      </c>
      <c r="AQ43" s="16">
        <f t="shared" ref="AQ43" si="31">IFERROR(M43/AB43, "N.A.")</f>
        <v>7507.4478825478791</v>
      </c>
      <c r="AR43" s="14">
        <f t="shared" ref="AR43" si="32">IFERROR(N43/AC43, "N.A.")</f>
        <v>5735.4975131703804</v>
      </c>
    </row>
    <row r="44" spans="1:44" ht="15" customHeight="1" thickBot="1" x14ac:dyDescent="0.3">
      <c r="A44" s="5" t="s">
        <v>0</v>
      </c>
      <c r="B44" s="28">
        <f>B43+C43</f>
        <v>252365734</v>
      </c>
      <c r="C44" s="30"/>
      <c r="D44" s="28">
        <f>D43+E43</f>
        <v>4961500</v>
      </c>
      <c r="E44" s="30"/>
      <c r="F44" s="28">
        <f>F43+G43</f>
        <v>27018620</v>
      </c>
      <c r="G44" s="30"/>
      <c r="H44" s="28">
        <f>H43+I43</f>
        <v>66219225.000000015</v>
      </c>
      <c r="I44" s="30"/>
      <c r="J44" s="28">
        <f>J43+K43</f>
        <v>0</v>
      </c>
      <c r="K44" s="30"/>
      <c r="L44" s="28">
        <f>L43+M43</f>
        <v>350565079</v>
      </c>
      <c r="M44" s="29"/>
      <c r="N44" s="23">
        <f>B44+D44+F44+H44+J44</f>
        <v>350565079</v>
      </c>
      <c r="P44" s="5" t="s">
        <v>0</v>
      </c>
      <c r="Q44" s="28">
        <f>Q43+R43</f>
        <v>38203</v>
      </c>
      <c r="R44" s="30"/>
      <c r="S44" s="28">
        <f>S43+T43</f>
        <v>1123</v>
      </c>
      <c r="T44" s="30"/>
      <c r="U44" s="28">
        <f>U43+V43</f>
        <v>1768</v>
      </c>
      <c r="V44" s="30"/>
      <c r="W44" s="28">
        <f>W43+X43</f>
        <v>16246</v>
      </c>
      <c r="X44" s="30"/>
      <c r="Y44" s="28">
        <f>Y43+Z43</f>
        <v>3782</v>
      </c>
      <c r="Z44" s="30"/>
      <c r="AA44" s="28">
        <f>AA43+AB43</f>
        <v>61122</v>
      </c>
      <c r="AB44" s="29"/>
      <c r="AC44" s="23">
        <f>Q44+S44+U44+W44+Y44</f>
        <v>61122</v>
      </c>
      <c r="AE44" s="5" t="s">
        <v>0</v>
      </c>
      <c r="AF44" s="31">
        <f>IFERROR(B44/Q44,"N.A.")</f>
        <v>6605.914038164542</v>
      </c>
      <c r="AG44" s="32"/>
      <c r="AH44" s="31">
        <f>IFERROR(D44/S44,"N.A.")</f>
        <v>4418.0765805877118</v>
      </c>
      <c r="AI44" s="32"/>
      <c r="AJ44" s="31">
        <f>IFERROR(F44/U44,"N.A.")</f>
        <v>15282.024886877827</v>
      </c>
      <c r="AK44" s="32"/>
      <c r="AL44" s="31">
        <f>IFERROR(H44/W44,"N.A.")</f>
        <v>4076.032561861382</v>
      </c>
      <c r="AM44" s="32"/>
      <c r="AN44" s="31">
        <f>IFERROR(J44/Y44,"N.A.")</f>
        <v>0</v>
      </c>
      <c r="AO44" s="32"/>
      <c r="AP44" s="31">
        <f>IFERROR(L44/AA44,"N.A.")</f>
        <v>5735.4975131703804</v>
      </c>
      <c r="AQ44" s="32"/>
      <c r="AR44" s="17">
        <f>IFERROR(N44/AC44, "N.A.")</f>
        <v>5735.4975131703804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161264216.99999988</v>
      </c>
      <c r="C15" s="2"/>
      <c r="D15" s="2">
        <v>48321505</v>
      </c>
      <c r="E15" s="2"/>
      <c r="F15" s="2">
        <v>79987310.00000003</v>
      </c>
      <c r="G15" s="2"/>
      <c r="H15" s="2">
        <v>237865479.00000009</v>
      </c>
      <c r="I15" s="2"/>
      <c r="J15" s="2">
        <v>0</v>
      </c>
      <c r="K15" s="2"/>
      <c r="L15" s="1">
        <f t="shared" ref="L15:M18" si="0">B15+D15+F15+H15+J15</f>
        <v>527438511</v>
      </c>
      <c r="M15" s="13">
        <f t="shared" si="0"/>
        <v>0</v>
      </c>
      <c r="N15" s="14">
        <f>L15+M15</f>
        <v>527438511</v>
      </c>
      <c r="P15" s="3" t="s">
        <v>12</v>
      </c>
      <c r="Q15" s="2">
        <v>19329</v>
      </c>
      <c r="R15" s="2">
        <v>0</v>
      </c>
      <c r="S15" s="2">
        <v>5947</v>
      </c>
      <c r="T15" s="2">
        <v>0</v>
      </c>
      <c r="U15" s="2">
        <v>8101</v>
      </c>
      <c r="V15" s="2">
        <v>0</v>
      </c>
      <c r="W15" s="2">
        <v>46238</v>
      </c>
      <c r="X15" s="2">
        <v>0</v>
      </c>
      <c r="Y15" s="2">
        <v>2008</v>
      </c>
      <c r="Z15" s="2">
        <v>0</v>
      </c>
      <c r="AA15" s="1">
        <f t="shared" ref="AA15:AB18" si="1">Q15+S15+U15+W15+Y15</f>
        <v>81623</v>
      </c>
      <c r="AB15" s="13">
        <f t="shared" si="1"/>
        <v>0</v>
      </c>
      <c r="AC15" s="14">
        <f>AA15+AB15</f>
        <v>81623</v>
      </c>
      <c r="AE15" s="3" t="s">
        <v>12</v>
      </c>
      <c r="AF15" s="2">
        <f t="shared" ref="AF15:AR18" si="2">IFERROR(B15/Q15, "N.A.")</f>
        <v>8343.1226136892692</v>
      </c>
      <c r="AG15" s="2" t="str">
        <f t="shared" si="2"/>
        <v>N.A.</v>
      </c>
      <c r="AH15" s="2">
        <f t="shared" si="2"/>
        <v>8125.3581637800571</v>
      </c>
      <c r="AI15" s="2" t="str">
        <f t="shared" si="2"/>
        <v>N.A.</v>
      </c>
      <c r="AJ15" s="2">
        <f t="shared" si="2"/>
        <v>9873.7575607949675</v>
      </c>
      <c r="AK15" s="2" t="str">
        <f t="shared" si="2"/>
        <v>N.A.</v>
      </c>
      <c r="AL15" s="2">
        <f t="shared" si="2"/>
        <v>5144.3721397984364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6461.8858777550449</v>
      </c>
      <c r="AQ15" s="16" t="str">
        <f t="shared" si="2"/>
        <v>N.A.</v>
      </c>
      <c r="AR15" s="14">
        <f t="shared" si="2"/>
        <v>6461.8858777550449</v>
      </c>
    </row>
    <row r="16" spans="1:44" ht="15" customHeight="1" thickBot="1" x14ac:dyDescent="0.3">
      <c r="A16" s="3" t="s">
        <v>13</v>
      </c>
      <c r="B16" s="2">
        <v>127434169.99999997</v>
      </c>
      <c r="C16" s="2">
        <v>8984970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127434169.99999997</v>
      </c>
      <c r="M16" s="13">
        <f t="shared" si="0"/>
        <v>8984970</v>
      </c>
      <c r="N16" s="14">
        <f>L16+M16</f>
        <v>136419139.99999997</v>
      </c>
      <c r="P16" s="3" t="s">
        <v>13</v>
      </c>
      <c r="Q16" s="2">
        <v>16940</v>
      </c>
      <c r="R16" s="2">
        <v>937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16940</v>
      </c>
      <c r="AB16" s="13">
        <f t="shared" si="1"/>
        <v>937</v>
      </c>
      <c r="AC16" s="14">
        <f>AA16+AB16</f>
        <v>17877</v>
      </c>
      <c r="AE16" s="3" t="s">
        <v>13</v>
      </c>
      <c r="AF16" s="2">
        <f t="shared" si="2"/>
        <v>7522.6782762691837</v>
      </c>
      <c r="AG16" s="2">
        <f t="shared" si="2"/>
        <v>9589.0821771611518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7522.6782762691837</v>
      </c>
      <c r="AQ16" s="16">
        <f t="shared" si="2"/>
        <v>9589.0821771611518</v>
      </c>
      <c r="AR16" s="14">
        <f t="shared" si="2"/>
        <v>7630.9861833640971</v>
      </c>
    </row>
    <row r="17" spans="1:44" ht="15" customHeight="1" thickBot="1" x14ac:dyDescent="0.3">
      <c r="A17" s="3" t="s">
        <v>14</v>
      </c>
      <c r="B17" s="2">
        <v>349098931</v>
      </c>
      <c r="C17" s="2">
        <v>2828466180.9999986</v>
      </c>
      <c r="D17" s="2">
        <v>82217819.99999997</v>
      </c>
      <c r="E17" s="2">
        <v>81611800.000000015</v>
      </c>
      <c r="F17" s="2"/>
      <c r="G17" s="2">
        <v>208343960</v>
      </c>
      <c r="H17" s="2"/>
      <c r="I17" s="2">
        <v>128491119.99999996</v>
      </c>
      <c r="J17" s="2">
        <v>0</v>
      </c>
      <c r="K17" s="2"/>
      <c r="L17" s="1">
        <f t="shared" si="0"/>
        <v>431316751</v>
      </c>
      <c r="M17" s="13">
        <f t="shared" si="0"/>
        <v>3246913060.9999986</v>
      </c>
      <c r="N17" s="14">
        <f>L17+M17</f>
        <v>3678229811.9999986</v>
      </c>
      <c r="P17" s="3" t="s">
        <v>14</v>
      </c>
      <c r="Q17" s="2">
        <v>41326</v>
      </c>
      <c r="R17" s="2">
        <v>276315</v>
      </c>
      <c r="S17" s="2">
        <v>9254</v>
      </c>
      <c r="T17" s="2">
        <v>5323</v>
      </c>
      <c r="U17" s="2">
        <v>0</v>
      </c>
      <c r="V17" s="2">
        <v>11882</v>
      </c>
      <c r="W17" s="2">
        <v>0</v>
      </c>
      <c r="X17" s="2">
        <v>15315</v>
      </c>
      <c r="Y17" s="2">
        <v>2536</v>
      </c>
      <c r="Z17" s="2">
        <v>0</v>
      </c>
      <c r="AA17" s="1">
        <f t="shared" si="1"/>
        <v>53116</v>
      </c>
      <c r="AB17" s="13">
        <f t="shared" si="1"/>
        <v>308835</v>
      </c>
      <c r="AC17" s="14">
        <f>AA17+AB17</f>
        <v>361951</v>
      </c>
      <c r="AE17" s="3" t="s">
        <v>14</v>
      </c>
      <c r="AF17" s="2">
        <f t="shared" si="2"/>
        <v>8447.4406184968302</v>
      </c>
      <c r="AG17" s="2">
        <f t="shared" si="2"/>
        <v>10236.383044713455</v>
      </c>
      <c r="AH17" s="2">
        <f t="shared" si="2"/>
        <v>8884.5709963259105</v>
      </c>
      <c r="AI17" s="2">
        <f t="shared" si="2"/>
        <v>15331.918091301901</v>
      </c>
      <c r="AJ17" s="2" t="str">
        <f t="shared" si="2"/>
        <v>N.A.</v>
      </c>
      <c r="AK17" s="2">
        <f t="shared" si="2"/>
        <v>17534.418448072716</v>
      </c>
      <c r="AL17" s="2" t="str">
        <f t="shared" si="2"/>
        <v>N.A.</v>
      </c>
      <c r="AM17" s="2">
        <f t="shared" si="2"/>
        <v>8389.8870388507967</v>
      </c>
      <c r="AN17" s="2">
        <f t="shared" si="2"/>
        <v>0</v>
      </c>
      <c r="AO17" s="2" t="str">
        <f t="shared" si="2"/>
        <v>N.A.</v>
      </c>
      <c r="AP17" s="15">
        <f t="shared" si="2"/>
        <v>8120.279219067701</v>
      </c>
      <c r="AQ17" s="16">
        <f t="shared" si="2"/>
        <v>10513.423222756483</v>
      </c>
      <c r="AR17" s="14">
        <f t="shared" si="2"/>
        <v>10162.231384911212</v>
      </c>
    </row>
    <row r="18" spans="1:44" ht="15" customHeight="1" thickBot="1" x14ac:dyDescent="0.3">
      <c r="A18" s="3" t="s">
        <v>15</v>
      </c>
      <c r="B18" s="2"/>
      <c r="C18" s="2">
        <v>2275200</v>
      </c>
      <c r="D18" s="2">
        <v>0</v>
      </c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2275200</v>
      </c>
      <c r="N18" s="14">
        <f>L18+M18</f>
        <v>2275200</v>
      </c>
      <c r="P18" s="3" t="s">
        <v>15</v>
      </c>
      <c r="Q18" s="2">
        <v>0</v>
      </c>
      <c r="R18" s="2">
        <v>421</v>
      </c>
      <c r="S18" s="2">
        <v>289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289</v>
      </c>
      <c r="AB18" s="13">
        <f t="shared" si="1"/>
        <v>421</v>
      </c>
      <c r="AC18" s="22">
        <f>AA18+AB18</f>
        <v>710</v>
      </c>
      <c r="AE18" s="3" t="s">
        <v>15</v>
      </c>
      <c r="AF18" s="2" t="str">
        <f t="shared" si="2"/>
        <v>N.A.</v>
      </c>
      <c r="AG18" s="2">
        <f t="shared" si="2"/>
        <v>5404.2755344418056</v>
      </c>
      <c r="AH18" s="2">
        <f t="shared" si="2"/>
        <v>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>
        <f t="shared" si="2"/>
        <v>5404.2755344418056</v>
      </c>
      <c r="AR18" s="14">
        <f t="shared" si="2"/>
        <v>3204.5070422535209</v>
      </c>
    </row>
    <row r="19" spans="1:44" ht="15" customHeight="1" thickBot="1" x14ac:dyDescent="0.3">
      <c r="A19" s="4" t="s">
        <v>16</v>
      </c>
      <c r="B19" s="2">
        <v>637797318.00000048</v>
      </c>
      <c r="C19" s="2">
        <v>2839726351</v>
      </c>
      <c r="D19" s="2">
        <v>130539325.00000006</v>
      </c>
      <c r="E19" s="2">
        <v>81611800.000000015</v>
      </c>
      <c r="F19" s="2">
        <v>79987310.00000003</v>
      </c>
      <c r="G19" s="2">
        <v>208343960</v>
      </c>
      <c r="H19" s="2">
        <v>237865479.00000009</v>
      </c>
      <c r="I19" s="2">
        <v>128491119.99999996</v>
      </c>
      <c r="J19" s="2">
        <v>0</v>
      </c>
      <c r="K19" s="2"/>
      <c r="L19" s="1">
        <f t="shared" ref="L19" si="3">B19+D19+F19+H19+J19</f>
        <v>1086189432.0000005</v>
      </c>
      <c r="M19" s="13">
        <f t="shared" ref="M19" si="4">C19+E19+G19+I19+K19</f>
        <v>3258173231</v>
      </c>
      <c r="N19" s="22">
        <f>L19+M19</f>
        <v>4344362663</v>
      </c>
      <c r="P19" s="4" t="s">
        <v>16</v>
      </c>
      <c r="Q19" s="2">
        <v>77595</v>
      </c>
      <c r="R19" s="2">
        <v>277673</v>
      </c>
      <c r="S19" s="2">
        <v>15490</v>
      </c>
      <c r="T19" s="2">
        <v>5323</v>
      </c>
      <c r="U19" s="2">
        <v>8101</v>
      </c>
      <c r="V19" s="2">
        <v>11882</v>
      </c>
      <c r="W19" s="2">
        <v>46238</v>
      </c>
      <c r="X19" s="2">
        <v>15315</v>
      </c>
      <c r="Y19" s="2">
        <v>4544</v>
      </c>
      <c r="Z19" s="2">
        <v>0</v>
      </c>
      <c r="AA19" s="1">
        <f t="shared" ref="AA19" si="5">Q19+S19+U19+W19+Y19</f>
        <v>151968</v>
      </c>
      <c r="AB19" s="13">
        <f t="shared" ref="AB19" si="6">R19+T19+V19+X19+Z19</f>
        <v>310193</v>
      </c>
      <c r="AC19" s="14">
        <f>AA19+AB19</f>
        <v>462161</v>
      </c>
      <c r="AE19" s="4" t="s">
        <v>16</v>
      </c>
      <c r="AF19" s="2">
        <f t="shared" ref="AF19:AO19" si="7">IFERROR(B19/Q19, "N.A.")</f>
        <v>8219.5672143823758</v>
      </c>
      <c r="AG19" s="2">
        <f t="shared" si="7"/>
        <v>10226.872439884324</v>
      </c>
      <c r="AH19" s="2">
        <f t="shared" si="7"/>
        <v>8427.3289218850914</v>
      </c>
      <c r="AI19" s="2">
        <f t="shared" si="7"/>
        <v>15331.918091301901</v>
      </c>
      <c r="AJ19" s="2">
        <f t="shared" si="7"/>
        <v>9873.7575607949675</v>
      </c>
      <c r="AK19" s="2">
        <f t="shared" si="7"/>
        <v>17534.418448072716</v>
      </c>
      <c r="AL19" s="2">
        <f t="shared" si="7"/>
        <v>5144.3721397984364</v>
      </c>
      <c r="AM19" s="2">
        <f t="shared" si="7"/>
        <v>8389.8870388507967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7147.4878395451706</v>
      </c>
      <c r="AQ19" s="16">
        <f t="shared" ref="AQ19" si="9">IFERROR(M19/AB19, "N.A.")</f>
        <v>10503.696830682833</v>
      </c>
      <c r="AR19" s="14">
        <f t="shared" ref="AR19" si="10">IFERROR(N19/AC19, "N.A.")</f>
        <v>9400.1065927241798</v>
      </c>
    </row>
    <row r="20" spans="1:44" ht="15" customHeight="1" thickBot="1" x14ac:dyDescent="0.3">
      <c r="A20" s="5" t="s">
        <v>0</v>
      </c>
      <c r="B20" s="28">
        <f>B19+C19</f>
        <v>3477523669.0000005</v>
      </c>
      <c r="C20" s="30"/>
      <c r="D20" s="28">
        <f>D19+E19</f>
        <v>212151125.00000006</v>
      </c>
      <c r="E20" s="30"/>
      <c r="F20" s="28">
        <f>F19+G19</f>
        <v>288331270</v>
      </c>
      <c r="G20" s="30"/>
      <c r="H20" s="28">
        <f>H19+I19</f>
        <v>366356599.00000006</v>
      </c>
      <c r="I20" s="30"/>
      <c r="J20" s="28">
        <f>J19+K19</f>
        <v>0</v>
      </c>
      <c r="K20" s="30"/>
      <c r="L20" s="28">
        <f>L19+M19</f>
        <v>4344362663</v>
      </c>
      <c r="M20" s="29"/>
      <c r="N20" s="23">
        <f>B20+D20+F20+H20+J20</f>
        <v>4344362663.000001</v>
      </c>
      <c r="P20" s="5" t="s">
        <v>0</v>
      </c>
      <c r="Q20" s="28">
        <f>Q19+R19</f>
        <v>355268</v>
      </c>
      <c r="R20" s="30"/>
      <c r="S20" s="28">
        <f>S19+T19</f>
        <v>20813</v>
      </c>
      <c r="T20" s="30"/>
      <c r="U20" s="28">
        <f>U19+V19</f>
        <v>19983</v>
      </c>
      <c r="V20" s="30"/>
      <c r="W20" s="28">
        <f>W19+X19</f>
        <v>61553</v>
      </c>
      <c r="X20" s="30"/>
      <c r="Y20" s="28">
        <f>Y19+Z19</f>
        <v>4544</v>
      </c>
      <c r="Z20" s="30"/>
      <c r="AA20" s="28">
        <f>AA19+AB19</f>
        <v>462161</v>
      </c>
      <c r="AB20" s="30"/>
      <c r="AC20" s="24">
        <f>Q20+S20+U20+W20+Y20</f>
        <v>462161</v>
      </c>
      <c r="AE20" s="5" t="s">
        <v>0</v>
      </c>
      <c r="AF20" s="31">
        <f>IFERROR(B20/Q20,"N.A.")</f>
        <v>9788.4517293986519</v>
      </c>
      <c r="AG20" s="32"/>
      <c r="AH20" s="31">
        <f>IFERROR(D20/S20,"N.A.")</f>
        <v>10193.20256570413</v>
      </c>
      <c r="AI20" s="32"/>
      <c r="AJ20" s="31">
        <f>IFERROR(F20/U20,"N.A.")</f>
        <v>14428.828003803234</v>
      </c>
      <c r="AK20" s="32"/>
      <c r="AL20" s="31">
        <f>IFERROR(H20/W20,"N.A.")</f>
        <v>5951.8886000682351</v>
      </c>
      <c r="AM20" s="32"/>
      <c r="AN20" s="31">
        <f>IFERROR(J20/Y20,"N.A.")</f>
        <v>0</v>
      </c>
      <c r="AO20" s="32"/>
      <c r="AP20" s="31">
        <f>IFERROR(L20/AA20,"N.A.")</f>
        <v>9400.1065927241798</v>
      </c>
      <c r="AQ20" s="32"/>
      <c r="AR20" s="17">
        <f>IFERROR(N20/AC20, "N.A.")</f>
        <v>9400.1065927241834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128856121.99999993</v>
      </c>
      <c r="C27" s="2"/>
      <c r="D27" s="2">
        <v>43527220.000000007</v>
      </c>
      <c r="E27" s="2"/>
      <c r="F27" s="2">
        <v>67871969.999999985</v>
      </c>
      <c r="G27" s="2"/>
      <c r="H27" s="2">
        <v>152037649.00000003</v>
      </c>
      <c r="I27" s="2"/>
      <c r="J27" s="2">
        <v>0</v>
      </c>
      <c r="K27" s="2"/>
      <c r="L27" s="1">
        <f t="shared" ref="L27:M30" si="11">B27+D27+F27+H27+J27</f>
        <v>392292961</v>
      </c>
      <c r="M27" s="13">
        <f t="shared" si="11"/>
        <v>0</v>
      </c>
      <c r="N27" s="14">
        <f>L27+M27</f>
        <v>392292961</v>
      </c>
      <c r="P27" s="3" t="s">
        <v>12</v>
      </c>
      <c r="Q27" s="2">
        <v>13904</v>
      </c>
      <c r="R27" s="2">
        <v>0</v>
      </c>
      <c r="S27" s="2">
        <v>5095</v>
      </c>
      <c r="T27" s="2">
        <v>0</v>
      </c>
      <c r="U27" s="2">
        <v>6683</v>
      </c>
      <c r="V27" s="2">
        <v>0</v>
      </c>
      <c r="W27" s="2">
        <v>25334</v>
      </c>
      <c r="X27" s="2">
        <v>0</v>
      </c>
      <c r="Y27" s="2">
        <v>96</v>
      </c>
      <c r="Z27" s="2">
        <v>0</v>
      </c>
      <c r="AA27" s="1">
        <f t="shared" ref="AA27:AB30" si="12">Q27+S27+U27+W27+Y27</f>
        <v>51112</v>
      </c>
      <c r="AB27" s="13">
        <f t="shared" si="12"/>
        <v>0</v>
      </c>
      <c r="AC27" s="14">
        <f>AA27+AB27</f>
        <v>51112</v>
      </c>
      <c r="AE27" s="3" t="s">
        <v>12</v>
      </c>
      <c r="AF27" s="2">
        <f t="shared" ref="AF27:AR30" si="13">IFERROR(B27/Q27, "N.A.")</f>
        <v>9267.5576812428026</v>
      </c>
      <c r="AG27" s="2" t="str">
        <f t="shared" si="13"/>
        <v>N.A.</v>
      </c>
      <c r="AH27" s="2">
        <f t="shared" si="13"/>
        <v>8543.1246319921502</v>
      </c>
      <c r="AI27" s="2" t="str">
        <f t="shared" si="13"/>
        <v>N.A.</v>
      </c>
      <c r="AJ27" s="2">
        <f t="shared" si="13"/>
        <v>10155.913511895853</v>
      </c>
      <c r="AK27" s="2" t="str">
        <f t="shared" si="13"/>
        <v>N.A.</v>
      </c>
      <c r="AL27" s="2">
        <f t="shared" si="13"/>
        <v>6001.328215046974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7675.1635819377052</v>
      </c>
      <c r="AQ27" s="16" t="str">
        <f t="shared" si="13"/>
        <v>N.A.</v>
      </c>
      <c r="AR27" s="14">
        <f t="shared" si="13"/>
        <v>7675.1635819377052</v>
      </c>
    </row>
    <row r="28" spans="1:44" ht="15" customHeight="1" thickBot="1" x14ac:dyDescent="0.3">
      <c r="A28" s="3" t="s">
        <v>13</v>
      </c>
      <c r="B28" s="2">
        <v>18360855</v>
      </c>
      <c r="C28" s="2">
        <v>1926400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18360855</v>
      </c>
      <c r="M28" s="13">
        <f t="shared" si="11"/>
        <v>1926400</v>
      </c>
      <c r="N28" s="14">
        <f>L28+M28</f>
        <v>20287255</v>
      </c>
      <c r="P28" s="3" t="s">
        <v>13</v>
      </c>
      <c r="Q28" s="2">
        <v>2031</v>
      </c>
      <c r="R28" s="2">
        <v>224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2031</v>
      </c>
      <c r="AB28" s="13">
        <f t="shared" si="12"/>
        <v>224</v>
      </c>
      <c r="AC28" s="14">
        <f>AA28+AB28</f>
        <v>2255</v>
      </c>
      <c r="AE28" s="3" t="s">
        <v>13</v>
      </c>
      <c r="AF28" s="2">
        <f t="shared" si="13"/>
        <v>9040.3028064992614</v>
      </c>
      <c r="AG28" s="2">
        <f t="shared" si="13"/>
        <v>8600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9040.3028064992614</v>
      </c>
      <c r="AQ28" s="16">
        <f t="shared" si="13"/>
        <v>8600</v>
      </c>
      <c r="AR28" s="14">
        <f t="shared" si="13"/>
        <v>8996.5654101995569</v>
      </c>
    </row>
    <row r="29" spans="1:44" ht="15" customHeight="1" thickBot="1" x14ac:dyDescent="0.3">
      <c r="A29" s="3" t="s">
        <v>14</v>
      </c>
      <c r="B29" s="2">
        <v>246463666.00000012</v>
      </c>
      <c r="C29" s="2">
        <v>1877933770.9999988</v>
      </c>
      <c r="D29" s="2">
        <v>60527230.000000007</v>
      </c>
      <c r="E29" s="2">
        <v>52882600</v>
      </c>
      <c r="F29" s="2"/>
      <c r="G29" s="2">
        <v>124652160.00000001</v>
      </c>
      <c r="H29" s="2"/>
      <c r="I29" s="2">
        <v>83200720.00000006</v>
      </c>
      <c r="J29" s="2">
        <v>0</v>
      </c>
      <c r="K29" s="2"/>
      <c r="L29" s="1">
        <f t="shared" si="11"/>
        <v>306990896.00000012</v>
      </c>
      <c r="M29" s="13">
        <f t="shared" si="11"/>
        <v>2138669250.9999988</v>
      </c>
      <c r="N29" s="14">
        <f>L29+M29</f>
        <v>2445660146.999999</v>
      </c>
      <c r="P29" s="3" t="s">
        <v>14</v>
      </c>
      <c r="Q29" s="2">
        <v>25854</v>
      </c>
      <c r="R29" s="2">
        <v>171847</v>
      </c>
      <c r="S29" s="2">
        <v>7050</v>
      </c>
      <c r="T29" s="2">
        <v>3670</v>
      </c>
      <c r="U29" s="2">
        <v>0</v>
      </c>
      <c r="V29" s="2">
        <v>8622</v>
      </c>
      <c r="W29" s="2">
        <v>0</v>
      </c>
      <c r="X29" s="2">
        <v>8763</v>
      </c>
      <c r="Y29" s="2">
        <v>946</v>
      </c>
      <c r="Z29" s="2">
        <v>0</v>
      </c>
      <c r="AA29" s="1">
        <f t="shared" si="12"/>
        <v>33850</v>
      </c>
      <c r="AB29" s="13">
        <f t="shared" si="12"/>
        <v>192902</v>
      </c>
      <c r="AC29" s="14">
        <f>AA29+AB29</f>
        <v>226752</v>
      </c>
      <c r="AE29" s="3" t="s">
        <v>14</v>
      </c>
      <c r="AF29" s="2">
        <f t="shared" si="13"/>
        <v>9532.9026843041738</v>
      </c>
      <c r="AG29" s="2">
        <f t="shared" si="13"/>
        <v>10927.940383015117</v>
      </c>
      <c r="AH29" s="2">
        <f t="shared" si="13"/>
        <v>8585.4226950354623</v>
      </c>
      <c r="AI29" s="2">
        <f t="shared" si="13"/>
        <v>14409.427792915531</v>
      </c>
      <c r="AJ29" s="2" t="str">
        <f t="shared" si="13"/>
        <v>N.A.</v>
      </c>
      <c r="AK29" s="2">
        <f t="shared" si="13"/>
        <v>14457.453027139876</v>
      </c>
      <c r="AL29" s="2" t="str">
        <f t="shared" si="13"/>
        <v>N.A.</v>
      </c>
      <c r="AM29" s="2">
        <f t="shared" si="13"/>
        <v>9494.5475293849213</v>
      </c>
      <c r="AN29" s="2">
        <f t="shared" si="13"/>
        <v>0</v>
      </c>
      <c r="AO29" s="2" t="str">
        <f t="shared" si="13"/>
        <v>N.A.</v>
      </c>
      <c r="AP29" s="15">
        <f t="shared" si="13"/>
        <v>9069.154977843431</v>
      </c>
      <c r="AQ29" s="16">
        <f t="shared" si="13"/>
        <v>11086.817404692532</v>
      </c>
      <c r="AR29" s="14">
        <f t="shared" si="13"/>
        <v>10785.616651672308</v>
      </c>
    </row>
    <row r="30" spans="1:44" ht="15" customHeight="1" thickBot="1" x14ac:dyDescent="0.3">
      <c r="A30" s="3" t="s">
        <v>15</v>
      </c>
      <c r="B30" s="2"/>
      <c r="C30" s="2">
        <v>2275200</v>
      </c>
      <c r="D30" s="2">
        <v>0</v>
      </c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2275200</v>
      </c>
      <c r="N30" s="14">
        <f>L30+M30</f>
        <v>2275200</v>
      </c>
      <c r="P30" s="3" t="s">
        <v>15</v>
      </c>
      <c r="Q30" s="2">
        <v>0</v>
      </c>
      <c r="R30" s="2">
        <v>237</v>
      </c>
      <c r="S30" s="2">
        <v>289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289</v>
      </c>
      <c r="AB30" s="13">
        <f t="shared" si="12"/>
        <v>237</v>
      </c>
      <c r="AC30" s="22">
        <f>AA30+AB30</f>
        <v>526</v>
      </c>
      <c r="AE30" s="3" t="s">
        <v>15</v>
      </c>
      <c r="AF30" s="2" t="str">
        <f t="shared" si="13"/>
        <v>N.A.</v>
      </c>
      <c r="AG30" s="2">
        <f t="shared" si="13"/>
        <v>9600</v>
      </c>
      <c r="AH30" s="2">
        <f t="shared" si="13"/>
        <v>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>
        <f t="shared" si="13"/>
        <v>9600</v>
      </c>
      <c r="AR30" s="14">
        <f t="shared" si="13"/>
        <v>4325.4752851711028</v>
      </c>
    </row>
    <row r="31" spans="1:44" ht="15" customHeight="1" thickBot="1" x14ac:dyDescent="0.3">
      <c r="A31" s="4" t="s">
        <v>16</v>
      </c>
      <c r="B31" s="2">
        <v>393680643.00000024</v>
      </c>
      <c r="C31" s="2">
        <v>1882135371</v>
      </c>
      <c r="D31" s="2">
        <v>104054450.00000006</v>
      </c>
      <c r="E31" s="2">
        <v>52882600</v>
      </c>
      <c r="F31" s="2">
        <v>67871969.999999985</v>
      </c>
      <c r="G31" s="2">
        <v>124652160.00000001</v>
      </c>
      <c r="H31" s="2">
        <v>152037649.00000003</v>
      </c>
      <c r="I31" s="2">
        <v>83200720.00000006</v>
      </c>
      <c r="J31" s="2">
        <v>0</v>
      </c>
      <c r="K31" s="2"/>
      <c r="L31" s="1">
        <f t="shared" ref="L31" si="14">B31+D31+F31+H31+J31</f>
        <v>717644712.00000024</v>
      </c>
      <c r="M31" s="13">
        <f t="shared" ref="M31" si="15">C31+E31+G31+I31+K31</f>
        <v>2142870851</v>
      </c>
      <c r="N31" s="22">
        <f>L31+M31</f>
        <v>2860515563</v>
      </c>
      <c r="P31" s="4" t="s">
        <v>16</v>
      </c>
      <c r="Q31" s="2">
        <v>41789</v>
      </c>
      <c r="R31" s="2">
        <v>172308</v>
      </c>
      <c r="S31" s="2">
        <v>12434</v>
      </c>
      <c r="T31" s="2">
        <v>3670</v>
      </c>
      <c r="U31" s="2">
        <v>6683</v>
      </c>
      <c r="V31" s="2">
        <v>8622</v>
      </c>
      <c r="W31" s="2">
        <v>25334</v>
      </c>
      <c r="X31" s="2">
        <v>8763</v>
      </c>
      <c r="Y31" s="2">
        <v>1042</v>
      </c>
      <c r="Z31" s="2">
        <v>0</v>
      </c>
      <c r="AA31" s="1">
        <f t="shared" ref="AA31" si="16">Q31+S31+U31+W31+Y31</f>
        <v>87282</v>
      </c>
      <c r="AB31" s="13">
        <f t="shared" ref="AB31" si="17">R31+T31+V31+X31+Z31</f>
        <v>193363</v>
      </c>
      <c r="AC31" s="14">
        <f>AA31+AB31</f>
        <v>280645</v>
      </c>
      <c r="AE31" s="4" t="s">
        <v>16</v>
      </c>
      <c r="AF31" s="2">
        <f t="shared" ref="AF31:AO31" si="18">IFERROR(B31/Q31, "N.A.")</f>
        <v>9420.6763263059711</v>
      </c>
      <c r="AG31" s="2">
        <f t="shared" si="18"/>
        <v>10923.087558325789</v>
      </c>
      <c r="AH31" s="2">
        <f t="shared" si="18"/>
        <v>8368.5419012385446</v>
      </c>
      <c r="AI31" s="2">
        <f t="shared" si="18"/>
        <v>14409.427792915531</v>
      </c>
      <c r="AJ31" s="2">
        <f t="shared" si="18"/>
        <v>10155.913511895853</v>
      </c>
      <c r="AK31" s="2">
        <f t="shared" si="18"/>
        <v>14457.453027139876</v>
      </c>
      <c r="AL31" s="2">
        <f t="shared" si="18"/>
        <v>6001.328215046974</v>
      </c>
      <c r="AM31" s="2">
        <f t="shared" si="18"/>
        <v>9494.5475293849213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8222.1387227607102</v>
      </c>
      <c r="AQ31" s="16">
        <f t="shared" ref="AQ31" si="20">IFERROR(M31/AB31, "N.A.")</f>
        <v>11082.11421523249</v>
      </c>
      <c r="AR31" s="14">
        <f t="shared" ref="AR31" si="21">IFERROR(N31/AC31, "N.A.")</f>
        <v>10192.64751910777</v>
      </c>
    </row>
    <row r="32" spans="1:44" ht="15" customHeight="1" thickBot="1" x14ac:dyDescent="0.3">
      <c r="A32" s="5" t="s">
        <v>0</v>
      </c>
      <c r="B32" s="28">
        <f>B31+C31</f>
        <v>2275816014</v>
      </c>
      <c r="C32" s="30"/>
      <c r="D32" s="28">
        <f>D31+E31</f>
        <v>156937050.00000006</v>
      </c>
      <c r="E32" s="30"/>
      <c r="F32" s="28">
        <f>F31+G31</f>
        <v>192524130</v>
      </c>
      <c r="G32" s="30"/>
      <c r="H32" s="28">
        <f>H31+I31</f>
        <v>235238369.00000009</v>
      </c>
      <c r="I32" s="30"/>
      <c r="J32" s="28">
        <f>J31+K31</f>
        <v>0</v>
      </c>
      <c r="K32" s="30"/>
      <c r="L32" s="28">
        <f>L31+M31</f>
        <v>2860515563</v>
      </c>
      <c r="M32" s="29"/>
      <c r="N32" s="23">
        <f>B32+D32+F32+H32+J32</f>
        <v>2860515563</v>
      </c>
      <c r="P32" s="5" t="s">
        <v>0</v>
      </c>
      <c r="Q32" s="28">
        <f>Q31+R31</f>
        <v>214097</v>
      </c>
      <c r="R32" s="30"/>
      <c r="S32" s="28">
        <f>S31+T31</f>
        <v>16104</v>
      </c>
      <c r="T32" s="30"/>
      <c r="U32" s="28">
        <f>U31+V31</f>
        <v>15305</v>
      </c>
      <c r="V32" s="30"/>
      <c r="W32" s="28">
        <f>W31+X31</f>
        <v>34097</v>
      </c>
      <c r="X32" s="30"/>
      <c r="Y32" s="28">
        <f>Y31+Z31</f>
        <v>1042</v>
      </c>
      <c r="Z32" s="30"/>
      <c r="AA32" s="28">
        <f>AA31+AB31</f>
        <v>280645</v>
      </c>
      <c r="AB32" s="30"/>
      <c r="AC32" s="24">
        <f>Q32+S32+U32+W32+Y32</f>
        <v>280645</v>
      </c>
      <c r="AE32" s="5" t="s">
        <v>0</v>
      </c>
      <c r="AF32" s="31">
        <f>IFERROR(B32/Q32,"N.A.")</f>
        <v>10629.83607430277</v>
      </c>
      <c r="AG32" s="32"/>
      <c r="AH32" s="31">
        <f>IFERROR(D32/S32,"N.A.")</f>
        <v>9745.2216840536548</v>
      </c>
      <c r="AI32" s="32"/>
      <c r="AJ32" s="31">
        <f>IFERROR(F32/U32,"N.A.")</f>
        <v>12579.165632146358</v>
      </c>
      <c r="AK32" s="32"/>
      <c r="AL32" s="31">
        <f>IFERROR(H32/W32,"N.A.")</f>
        <v>6899.0928527436454</v>
      </c>
      <c r="AM32" s="32"/>
      <c r="AN32" s="31">
        <f>IFERROR(J32/Y32,"N.A.")</f>
        <v>0</v>
      </c>
      <c r="AO32" s="32"/>
      <c r="AP32" s="31">
        <f>IFERROR(L32/AA32,"N.A.")</f>
        <v>10192.64751910777</v>
      </c>
      <c r="AQ32" s="32"/>
      <c r="AR32" s="17">
        <f>IFERROR(N32/AC32, "N.A.")</f>
        <v>10192.64751910777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32408094.999999993</v>
      </c>
      <c r="C39" s="2"/>
      <c r="D39" s="2">
        <v>4794285</v>
      </c>
      <c r="E39" s="2"/>
      <c r="F39" s="2">
        <v>12115339.999999998</v>
      </c>
      <c r="G39" s="2"/>
      <c r="H39" s="2">
        <v>85827829.999999985</v>
      </c>
      <c r="I39" s="2"/>
      <c r="J39" s="2">
        <v>0</v>
      </c>
      <c r="K39" s="2"/>
      <c r="L39" s="1">
        <f t="shared" ref="L39:M42" si="22">B39+D39+F39+H39+J39</f>
        <v>135145549.99999997</v>
      </c>
      <c r="M39" s="13">
        <f t="shared" si="22"/>
        <v>0</v>
      </c>
      <c r="N39" s="14">
        <f>L39+M39</f>
        <v>135145549.99999997</v>
      </c>
      <c r="P39" s="3" t="s">
        <v>12</v>
      </c>
      <c r="Q39" s="2">
        <v>5425</v>
      </c>
      <c r="R39" s="2">
        <v>0</v>
      </c>
      <c r="S39" s="2">
        <v>852</v>
      </c>
      <c r="T39" s="2">
        <v>0</v>
      </c>
      <c r="U39" s="2">
        <v>1418</v>
      </c>
      <c r="V39" s="2">
        <v>0</v>
      </c>
      <c r="W39" s="2">
        <v>20904</v>
      </c>
      <c r="X39" s="2">
        <v>0</v>
      </c>
      <c r="Y39" s="2">
        <v>1912</v>
      </c>
      <c r="Z39" s="2">
        <v>0</v>
      </c>
      <c r="AA39" s="1">
        <f t="shared" ref="AA39:AB42" si="23">Q39+S39+U39+W39+Y39</f>
        <v>30511</v>
      </c>
      <c r="AB39" s="13">
        <f t="shared" si="23"/>
        <v>0</v>
      </c>
      <c r="AC39" s="14">
        <f>AA39+AB39</f>
        <v>30511</v>
      </c>
      <c r="AE39" s="3" t="s">
        <v>12</v>
      </c>
      <c r="AF39" s="2">
        <f t="shared" ref="AF39:AR42" si="24">IFERROR(B39/Q39, "N.A.")</f>
        <v>5973.8423963133628</v>
      </c>
      <c r="AG39" s="2" t="str">
        <f t="shared" si="24"/>
        <v>N.A.</v>
      </c>
      <c r="AH39" s="2">
        <f t="shared" si="24"/>
        <v>5627.0950704225352</v>
      </c>
      <c r="AI39" s="2" t="str">
        <f t="shared" si="24"/>
        <v>N.A.</v>
      </c>
      <c r="AJ39" s="2">
        <f t="shared" si="24"/>
        <v>8543.9633286318749</v>
      </c>
      <c r="AK39" s="2" t="str">
        <f t="shared" si="24"/>
        <v>N.A.</v>
      </c>
      <c r="AL39" s="2">
        <f t="shared" si="24"/>
        <v>4105.8089360887861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4429.4041493231944</v>
      </c>
      <c r="AQ39" s="16" t="str">
        <f t="shared" si="24"/>
        <v>N.A.</v>
      </c>
      <c r="AR39" s="14">
        <f t="shared" si="24"/>
        <v>4429.4041493231944</v>
      </c>
    </row>
    <row r="40" spans="1:44" ht="15" customHeight="1" thickBot="1" x14ac:dyDescent="0.3">
      <c r="A40" s="3" t="s">
        <v>13</v>
      </c>
      <c r="B40" s="2">
        <v>109073314.99999997</v>
      </c>
      <c r="C40" s="2">
        <v>7058570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109073314.99999997</v>
      </c>
      <c r="M40" s="13">
        <f t="shared" si="22"/>
        <v>7058570</v>
      </c>
      <c r="N40" s="14">
        <f>L40+M40</f>
        <v>116131884.99999997</v>
      </c>
      <c r="P40" s="3" t="s">
        <v>13</v>
      </c>
      <c r="Q40" s="2">
        <v>14909</v>
      </c>
      <c r="R40" s="2">
        <v>713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14909</v>
      </c>
      <c r="AB40" s="13">
        <f t="shared" si="23"/>
        <v>713</v>
      </c>
      <c r="AC40" s="14">
        <f>AA40+AB40</f>
        <v>15622</v>
      </c>
      <c r="AE40" s="3" t="s">
        <v>13</v>
      </c>
      <c r="AF40" s="2">
        <f t="shared" si="24"/>
        <v>7315.9376886444406</v>
      </c>
      <c r="AG40" s="2">
        <f t="shared" si="24"/>
        <v>9899.8176718092564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7315.9376886444406</v>
      </c>
      <c r="AQ40" s="16">
        <f t="shared" si="24"/>
        <v>9899.8176718092564</v>
      </c>
      <c r="AR40" s="14">
        <f t="shared" si="24"/>
        <v>7433.8679426449862</v>
      </c>
    </row>
    <row r="41" spans="1:44" ht="15" customHeight="1" thickBot="1" x14ac:dyDescent="0.3">
      <c r="A41" s="3" t="s">
        <v>14</v>
      </c>
      <c r="B41" s="2">
        <v>102635265</v>
      </c>
      <c r="C41" s="2">
        <v>950532409.99999976</v>
      </c>
      <c r="D41" s="2">
        <v>21690590.000000004</v>
      </c>
      <c r="E41" s="2">
        <v>28729200</v>
      </c>
      <c r="F41" s="2"/>
      <c r="G41" s="2">
        <v>83691800</v>
      </c>
      <c r="H41" s="2"/>
      <c r="I41" s="2">
        <v>45290400.000000007</v>
      </c>
      <c r="J41" s="2">
        <v>0</v>
      </c>
      <c r="K41" s="2"/>
      <c r="L41" s="1">
        <f t="shared" si="22"/>
        <v>124325855</v>
      </c>
      <c r="M41" s="13">
        <f t="shared" si="22"/>
        <v>1108243809.9999998</v>
      </c>
      <c r="N41" s="14">
        <f>L41+M41</f>
        <v>1232569664.9999998</v>
      </c>
      <c r="P41" s="3" t="s">
        <v>14</v>
      </c>
      <c r="Q41" s="2">
        <v>15472</v>
      </c>
      <c r="R41" s="2">
        <v>104468</v>
      </c>
      <c r="S41" s="2">
        <v>2204</v>
      </c>
      <c r="T41" s="2">
        <v>1653</v>
      </c>
      <c r="U41" s="2">
        <v>0</v>
      </c>
      <c r="V41" s="2">
        <v>3260</v>
      </c>
      <c r="W41" s="2">
        <v>0</v>
      </c>
      <c r="X41" s="2">
        <v>6552</v>
      </c>
      <c r="Y41" s="2">
        <v>1590</v>
      </c>
      <c r="Z41" s="2">
        <v>0</v>
      </c>
      <c r="AA41" s="1">
        <f t="shared" si="23"/>
        <v>19266</v>
      </c>
      <c r="AB41" s="13">
        <f t="shared" si="23"/>
        <v>115933</v>
      </c>
      <c r="AC41" s="14">
        <f>AA41+AB41</f>
        <v>135199</v>
      </c>
      <c r="AE41" s="3" t="s">
        <v>14</v>
      </c>
      <c r="AF41" s="2">
        <f t="shared" si="24"/>
        <v>6633.6133014477764</v>
      </c>
      <c r="AG41" s="2">
        <f t="shared" si="24"/>
        <v>9098.7901558371923</v>
      </c>
      <c r="AH41" s="2">
        <f t="shared" si="24"/>
        <v>9841.4655172413804</v>
      </c>
      <c r="AI41" s="2">
        <f t="shared" si="24"/>
        <v>17380.036297640654</v>
      </c>
      <c r="AJ41" s="2" t="str">
        <f t="shared" si="24"/>
        <v>N.A.</v>
      </c>
      <c r="AK41" s="2">
        <f t="shared" si="24"/>
        <v>25672.331288343557</v>
      </c>
      <c r="AL41" s="2" t="str">
        <f t="shared" si="24"/>
        <v>N.A.</v>
      </c>
      <c r="AM41" s="2">
        <f t="shared" si="24"/>
        <v>6912.454212454214</v>
      </c>
      <c r="AN41" s="2">
        <f t="shared" si="24"/>
        <v>0</v>
      </c>
      <c r="AO41" s="2" t="str">
        <f t="shared" si="24"/>
        <v>N.A.</v>
      </c>
      <c r="AP41" s="15">
        <f t="shared" si="24"/>
        <v>6453.1223398733518</v>
      </c>
      <c r="AQ41" s="16">
        <f t="shared" si="24"/>
        <v>9559.3472954206281</v>
      </c>
      <c r="AR41" s="14">
        <f t="shared" si="24"/>
        <v>9116.7069652882037</v>
      </c>
    </row>
    <row r="42" spans="1:44" ht="15" customHeight="1" thickBot="1" x14ac:dyDescent="0.3">
      <c r="A42" s="3" t="s">
        <v>15</v>
      </c>
      <c r="B42" s="2"/>
      <c r="C42" s="2">
        <v>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184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184</v>
      </c>
      <c r="AC42" s="14">
        <f>AA42+AB42</f>
        <v>184</v>
      </c>
      <c r="AE42" s="3" t="s">
        <v>15</v>
      </c>
      <c r="AF42" s="2" t="str">
        <f t="shared" si="24"/>
        <v>N.A.</v>
      </c>
      <c r="AG42" s="2">
        <f t="shared" si="24"/>
        <v>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0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244116674.99999994</v>
      </c>
      <c r="C43" s="2">
        <v>957590980.00000048</v>
      </c>
      <c r="D43" s="2">
        <v>26484875.000000004</v>
      </c>
      <c r="E43" s="2">
        <v>28729200</v>
      </c>
      <c r="F43" s="2">
        <v>12115339.999999998</v>
      </c>
      <c r="G43" s="2">
        <v>83691800</v>
      </c>
      <c r="H43" s="2">
        <v>85827829.999999985</v>
      </c>
      <c r="I43" s="2">
        <v>45290400.000000007</v>
      </c>
      <c r="J43" s="2">
        <v>0</v>
      </c>
      <c r="K43" s="2"/>
      <c r="L43" s="1">
        <f t="shared" ref="L43" si="25">B43+D43+F43+H43+J43</f>
        <v>368544719.99999994</v>
      </c>
      <c r="M43" s="13">
        <f t="shared" ref="M43" si="26">C43+E43+G43+I43+K43</f>
        <v>1115302380.0000005</v>
      </c>
      <c r="N43" s="22">
        <f>L43+M43</f>
        <v>1483847100.0000005</v>
      </c>
      <c r="P43" s="4" t="s">
        <v>16</v>
      </c>
      <c r="Q43" s="2">
        <v>35806</v>
      </c>
      <c r="R43" s="2">
        <v>105365</v>
      </c>
      <c r="S43" s="2">
        <v>3056</v>
      </c>
      <c r="T43" s="2">
        <v>1653</v>
      </c>
      <c r="U43" s="2">
        <v>1418</v>
      </c>
      <c r="V43" s="2">
        <v>3260</v>
      </c>
      <c r="W43" s="2">
        <v>20904</v>
      </c>
      <c r="X43" s="2">
        <v>6552</v>
      </c>
      <c r="Y43" s="2">
        <v>3502</v>
      </c>
      <c r="Z43" s="2">
        <v>0</v>
      </c>
      <c r="AA43" s="1">
        <f t="shared" ref="AA43" si="27">Q43+S43+U43+W43+Y43</f>
        <v>64686</v>
      </c>
      <c r="AB43" s="13">
        <f t="shared" ref="AB43" si="28">R43+T43+V43+X43+Z43</f>
        <v>116830</v>
      </c>
      <c r="AC43" s="22">
        <f>AA43+AB43</f>
        <v>181516</v>
      </c>
      <c r="AE43" s="4" t="s">
        <v>16</v>
      </c>
      <c r="AF43" s="2">
        <f t="shared" ref="AF43:AO43" si="29">IFERROR(B43/Q43, "N.A.")</f>
        <v>6817.7588951572343</v>
      </c>
      <c r="AG43" s="2">
        <f t="shared" si="29"/>
        <v>9088.3213590850901</v>
      </c>
      <c r="AH43" s="2">
        <f t="shared" si="29"/>
        <v>8666.5166884816772</v>
      </c>
      <c r="AI43" s="2">
        <f t="shared" si="29"/>
        <v>17380.036297640654</v>
      </c>
      <c r="AJ43" s="2">
        <f t="shared" si="29"/>
        <v>8543.9633286318749</v>
      </c>
      <c r="AK43" s="2">
        <f t="shared" si="29"/>
        <v>25672.331288343557</v>
      </c>
      <c r="AL43" s="2">
        <f t="shared" si="29"/>
        <v>4105.8089360887861</v>
      </c>
      <c r="AM43" s="2">
        <f t="shared" si="29"/>
        <v>6912.454212454214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5697.4417957517844</v>
      </c>
      <c r="AQ43" s="16">
        <f t="shared" ref="AQ43" si="31">IFERROR(M43/AB43, "N.A.")</f>
        <v>9546.369768039036</v>
      </c>
      <c r="AR43" s="14">
        <f t="shared" ref="AR43" si="32">IFERROR(N43/AC43, "N.A.")</f>
        <v>8174.7454769827482</v>
      </c>
    </row>
    <row r="44" spans="1:44" ht="15" customHeight="1" thickBot="1" x14ac:dyDescent="0.3">
      <c r="A44" s="5" t="s">
        <v>0</v>
      </c>
      <c r="B44" s="28">
        <f>B43+C43</f>
        <v>1201707655.0000005</v>
      </c>
      <c r="C44" s="30"/>
      <c r="D44" s="28">
        <f>D43+E43</f>
        <v>55214075</v>
      </c>
      <c r="E44" s="30"/>
      <c r="F44" s="28">
        <f>F43+G43</f>
        <v>95807140</v>
      </c>
      <c r="G44" s="30"/>
      <c r="H44" s="28">
        <f>H43+I43</f>
        <v>131118230</v>
      </c>
      <c r="I44" s="30"/>
      <c r="J44" s="28">
        <f>J43+K43</f>
        <v>0</v>
      </c>
      <c r="K44" s="30"/>
      <c r="L44" s="28">
        <f>L43+M43</f>
        <v>1483847100.0000005</v>
      </c>
      <c r="M44" s="29"/>
      <c r="N44" s="23">
        <f>B44+D44+F44+H44+J44</f>
        <v>1483847100.0000005</v>
      </c>
      <c r="P44" s="5" t="s">
        <v>0</v>
      </c>
      <c r="Q44" s="28">
        <f>Q43+R43</f>
        <v>141171</v>
      </c>
      <c r="R44" s="30"/>
      <c r="S44" s="28">
        <f>S43+T43</f>
        <v>4709</v>
      </c>
      <c r="T44" s="30"/>
      <c r="U44" s="28">
        <f>U43+V43</f>
        <v>4678</v>
      </c>
      <c r="V44" s="30"/>
      <c r="W44" s="28">
        <f>W43+X43</f>
        <v>27456</v>
      </c>
      <c r="X44" s="30"/>
      <c r="Y44" s="28">
        <f>Y43+Z43</f>
        <v>3502</v>
      </c>
      <c r="Z44" s="30"/>
      <c r="AA44" s="28">
        <f>AA43+AB43</f>
        <v>181516</v>
      </c>
      <c r="AB44" s="29"/>
      <c r="AC44" s="23">
        <f>Q44+S44+U44+W44+Y44</f>
        <v>181516</v>
      </c>
      <c r="AE44" s="5" t="s">
        <v>0</v>
      </c>
      <c r="AF44" s="31">
        <f>IFERROR(B44/Q44,"N.A.")</f>
        <v>8512.4257460809968</v>
      </c>
      <c r="AG44" s="32"/>
      <c r="AH44" s="31">
        <f>IFERROR(D44/S44,"N.A.")</f>
        <v>11725.222977277554</v>
      </c>
      <c r="AI44" s="32"/>
      <c r="AJ44" s="31">
        <f>IFERROR(F44/U44,"N.A.")</f>
        <v>20480.363403163745</v>
      </c>
      <c r="AK44" s="32"/>
      <c r="AL44" s="31">
        <f>IFERROR(H44/W44,"N.A.")</f>
        <v>4775.5765588578088</v>
      </c>
      <c r="AM44" s="32"/>
      <c r="AN44" s="31">
        <f>IFERROR(J44/Y44,"N.A.")</f>
        <v>0</v>
      </c>
      <c r="AO44" s="32"/>
      <c r="AP44" s="31">
        <f>IFERROR(L44/AA44,"N.A.")</f>
        <v>8174.7454769827482</v>
      </c>
      <c r="AQ44" s="32"/>
      <c r="AR44" s="17">
        <f>IFERROR(N44/AC44, "N.A.")</f>
        <v>8174.7454769827482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2144840</v>
      </c>
      <c r="C15" s="2"/>
      <c r="D15" s="2"/>
      <c r="E15" s="2"/>
      <c r="F15" s="2">
        <v>5444230.0000000009</v>
      </c>
      <c r="G15" s="2"/>
      <c r="H15" s="2">
        <v>19850615</v>
      </c>
      <c r="I15" s="2"/>
      <c r="J15" s="2">
        <v>0</v>
      </c>
      <c r="K15" s="2"/>
      <c r="L15" s="1">
        <f t="shared" ref="L15:M18" si="0">B15+D15+F15+H15+J15</f>
        <v>27439685</v>
      </c>
      <c r="M15" s="13">
        <f t="shared" si="0"/>
        <v>0</v>
      </c>
      <c r="N15" s="14">
        <f>L15+M15</f>
        <v>27439685</v>
      </c>
      <c r="P15" s="3" t="s">
        <v>12</v>
      </c>
      <c r="Q15" s="2">
        <v>344</v>
      </c>
      <c r="R15" s="2">
        <v>0</v>
      </c>
      <c r="S15" s="2">
        <v>0</v>
      </c>
      <c r="T15" s="2">
        <v>0</v>
      </c>
      <c r="U15" s="2">
        <v>673</v>
      </c>
      <c r="V15" s="2">
        <v>0</v>
      </c>
      <c r="W15" s="2">
        <v>3393</v>
      </c>
      <c r="X15" s="2">
        <v>0</v>
      </c>
      <c r="Y15" s="2">
        <v>1041</v>
      </c>
      <c r="Z15" s="2">
        <v>0</v>
      </c>
      <c r="AA15" s="1">
        <f t="shared" ref="AA15:AB18" si="1">Q15+S15+U15+W15+Y15</f>
        <v>5451</v>
      </c>
      <c r="AB15" s="13">
        <f t="shared" si="1"/>
        <v>0</v>
      </c>
      <c r="AC15" s="14">
        <f>AA15+AB15</f>
        <v>5451</v>
      </c>
      <c r="AE15" s="3" t="s">
        <v>12</v>
      </c>
      <c r="AF15" s="2">
        <f t="shared" ref="AF15:AR18" si="2">IFERROR(B15/Q15, "N.A.")</f>
        <v>6235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8089.4947994056474</v>
      </c>
      <c r="AK15" s="2" t="str">
        <f t="shared" si="2"/>
        <v>N.A.</v>
      </c>
      <c r="AL15" s="2">
        <f t="shared" si="2"/>
        <v>5850.4612437371061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5033.8809392771973</v>
      </c>
      <c r="AQ15" s="16" t="str">
        <f t="shared" si="2"/>
        <v>N.A.</v>
      </c>
      <c r="AR15" s="14">
        <f t="shared" si="2"/>
        <v>5033.8809392771973</v>
      </c>
    </row>
    <row r="16" spans="1:44" ht="15" customHeight="1" thickBot="1" x14ac:dyDescent="0.3">
      <c r="A16" s="3" t="s">
        <v>13</v>
      </c>
      <c r="B16" s="2">
        <v>1532089.9999999998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1532089.9999999998</v>
      </c>
      <c r="M16" s="13">
        <f t="shared" si="0"/>
        <v>0</v>
      </c>
      <c r="N16" s="14">
        <f>L16+M16</f>
        <v>1532089.9999999998</v>
      </c>
      <c r="P16" s="3" t="s">
        <v>13</v>
      </c>
      <c r="Q16" s="2">
        <v>373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373</v>
      </c>
      <c r="AB16" s="13">
        <f t="shared" si="1"/>
        <v>0</v>
      </c>
      <c r="AC16" s="14">
        <f>AA16+AB16</f>
        <v>373</v>
      </c>
      <c r="AE16" s="3" t="s">
        <v>13</v>
      </c>
      <c r="AF16" s="2">
        <f t="shared" si="2"/>
        <v>4107.4798927613938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4107.4798927613938</v>
      </c>
      <c r="AQ16" s="16" t="str">
        <f t="shared" si="2"/>
        <v>N.A.</v>
      </c>
      <c r="AR16" s="14">
        <f t="shared" si="2"/>
        <v>4107.4798927613938</v>
      </c>
    </row>
    <row r="17" spans="1:44" ht="15" customHeight="1" thickBot="1" x14ac:dyDescent="0.3">
      <c r="A17" s="3" t="s">
        <v>14</v>
      </c>
      <c r="B17" s="2">
        <v>9992720</v>
      </c>
      <c r="C17" s="2">
        <v>10353199.999999998</v>
      </c>
      <c r="D17" s="2">
        <v>1479200</v>
      </c>
      <c r="E17" s="2"/>
      <c r="F17" s="2"/>
      <c r="G17" s="2">
        <v>6433875</v>
      </c>
      <c r="H17" s="2"/>
      <c r="I17" s="2">
        <v>1842010</v>
      </c>
      <c r="J17" s="2">
        <v>0</v>
      </c>
      <c r="K17" s="2"/>
      <c r="L17" s="1">
        <f t="shared" si="0"/>
        <v>11471920</v>
      </c>
      <c r="M17" s="13">
        <f t="shared" si="0"/>
        <v>18629085</v>
      </c>
      <c r="N17" s="14">
        <f>L17+M17</f>
        <v>30101005</v>
      </c>
      <c r="P17" s="3" t="s">
        <v>14</v>
      </c>
      <c r="Q17" s="2">
        <v>1744</v>
      </c>
      <c r="R17" s="2">
        <v>1439</v>
      </c>
      <c r="S17" s="2">
        <v>172</v>
      </c>
      <c r="T17" s="2">
        <v>0</v>
      </c>
      <c r="U17" s="2">
        <v>0</v>
      </c>
      <c r="V17" s="2">
        <v>339</v>
      </c>
      <c r="W17" s="2">
        <v>0</v>
      </c>
      <c r="X17" s="2">
        <v>334</v>
      </c>
      <c r="Y17" s="2">
        <v>167</v>
      </c>
      <c r="Z17" s="2">
        <v>0</v>
      </c>
      <c r="AA17" s="1">
        <f t="shared" si="1"/>
        <v>2083</v>
      </c>
      <c r="AB17" s="13">
        <f t="shared" si="1"/>
        <v>2112</v>
      </c>
      <c r="AC17" s="14">
        <f>AA17+AB17</f>
        <v>4195</v>
      </c>
      <c r="AE17" s="3" t="s">
        <v>14</v>
      </c>
      <c r="AF17" s="2">
        <f t="shared" si="2"/>
        <v>5729.7706422018346</v>
      </c>
      <c r="AG17" s="2">
        <f t="shared" si="2"/>
        <v>7194.7185545517705</v>
      </c>
      <c r="AH17" s="2">
        <f t="shared" si="2"/>
        <v>8600</v>
      </c>
      <c r="AI17" s="2" t="str">
        <f t="shared" si="2"/>
        <v>N.A.</v>
      </c>
      <c r="AJ17" s="2" t="str">
        <f t="shared" si="2"/>
        <v>N.A.</v>
      </c>
      <c r="AK17" s="2">
        <f t="shared" si="2"/>
        <v>18978.982300884956</v>
      </c>
      <c r="AL17" s="2" t="str">
        <f t="shared" si="2"/>
        <v>N.A.</v>
      </c>
      <c r="AM17" s="2">
        <f t="shared" si="2"/>
        <v>5515</v>
      </c>
      <c r="AN17" s="2">
        <f t="shared" si="2"/>
        <v>0</v>
      </c>
      <c r="AO17" s="2" t="str">
        <f t="shared" si="2"/>
        <v>N.A.</v>
      </c>
      <c r="AP17" s="15">
        <f t="shared" si="2"/>
        <v>5507.4027844455113</v>
      </c>
      <c r="AQ17" s="16">
        <f t="shared" si="2"/>
        <v>8820.589488636364</v>
      </c>
      <c r="AR17" s="14">
        <f t="shared" si="2"/>
        <v>7175.4481525625743</v>
      </c>
    </row>
    <row r="18" spans="1:44" ht="15" customHeight="1" thickBot="1" x14ac:dyDescent="0.3">
      <c r="A18" s="3" t="s">
        <v>15</v>
      </c>
      <c r="B18" s="2">
        <v>5092730</v>
      </c>
      <c r="C18" s="2">
        <v>1996920</v>
      </c>
      <c r="D18" s="2"/>
      <c r="E18" s="2"/>
      <c r="F18" s="2"/>
      <c r="G18" s="2">
        <v>0</v>
      </c>
      <c r="H18" s="2">
        <v>1047405.9999999999</v>
      </c>
      <c r="I18" s="2"/>
      <c r="J18" s="2">
        <v>0</v>
      </c>
      <c r="K18" s="2"/>
      <c r="L18" s="1">
        <f t="shared" si="0"/>
        <v>6140136</v>
      </c>
      <c r="M18" s="13">
        <f t="shared" si="0"/>
        <v>1996920</v>
      </c>
      <c r="N18" s="14">
        <f>L18+M18</f>
        <v>8137056</v>
      </c>
      <c r="P18" s="3" t="s">
        <v>15</v>
      </c>
      <c r="Q18" s="2">
        <v>1163</v>
      </c>
      <c r="R18" s="2">
        <v>172</v>
      </c>
      <c r="S18" s="2">
        <v>0</v>
      </c>
      <c r="T18" s="2">
        <v>0</v>
      </c>
      <c r="U18" s="2">
        <v>0</v>
      </c>
      <c r="V18" s="2">
        <v>412</v>
      </c>
      <c r="W18" s="2">
        <v>4113</v>
      </c>
      <c r="X18" s="2">
        <v>0</v>
      </c>
      <c r="Y18" s="2">
        <v>545</v>
      </c>
      <c r="Z18" s="2">
        <v>0</v>
      </c>
      <c r="AA18" s="1">
        <f t="shared" si="1"/>
        <v>5821</v>
      </c>
      <c r="AB18" s="13">
        <f t="shared" si="1"/>
        <v>584</v>
      </c>
      <c r="AC18" s="22">
        <f>AA18+AB18</f>
        <v>6405</v>
      </c>
      <c r="AE18" s="3" t="s">
        <v>15</v>
      </c>
      <c r="AF18" s="2">
        <f t="shared" si="2"/>
        <v>4378.9595872742902</v>
      </c>
      <c r="AG18" s="2">
        <f t="shared" si="2"/>
        <v>11610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254.65742766836857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1054.8249441676687</v>
      </c>
      <c r="AQ18" s="16">
        <f t="shared" si="2"/>
        <v>3419.3835616438355</v>
      </c>
      <c r="AR18" s="14">
        <f t="shared" si="2"/>
        <v>1270.4224824355972</v>
      </c>
    </row>
    <row r="19" spans="1:44" ht="15" customHeight="1" thickBot="1" x14ac:dyDescent="0.3">
      <c r="A19" s="4" t="s">
        <v>16</v>
      </c>
      <c r="B19" s="2">
        <v>18762380.000000004</v>
      </c>
      <c r="C19" s="2">
        <v>12350120</v>
      </c>
      <c r="D19" s="2">
        <v>1479200</v>
      </c>
      <c r="E19" s="2"/>
      <c r="F19" s="2">
        <v>5444230.0000000009</v>
      </c>
      <c r="G19" s="2">
        <v>6433875</v>
      </c>
      <c r="H19" s="2">
        <v>20898020.999999993</v>
      </c>
      <c r="I19" s="2">
        <v>1842010</v>
      </c>
      <c r="J19" s="2">
        <v>0</v>
      </c>
      <c r="K19" s="2"/>
      <c r="L19" s="1">
        <f t="shared" ref="L19" si="3">B19+D19+F19+H19+J19</f>
        <v>46583831</v>
      </c>
      <c r="M19" s="13">
        <f t="shared" ref="M19" si="4">C19+E19+G19+I19+K19</f>
        <v>20626005</v>
      </c>
      <c r="N19" s="22">
        <f>L19+M19</f>
        <v>67209836</v>
      </c>
      <c r="P19" s="4" t="s">
        <v>16</v>
      </c>
      <c r="Q19" s="2">
        <v>3624</v>
      </c>
      <c r="R19" s="2">
        <v>1611</v>
      </c>
      <c r="S19" s="2">
        <v>172</v>
      </c>
      <c r="T19" s="2">
        <v>0</v>
      </c>
      <c r="U19" s="2">
        <v>673</v>
      </c>
      <c r="V19" s="2">
        <v>751</v>
      </c>
      <c r="W19" s="2">
        <v>7506</v>
      </c>
      <c r="X19" s="2">
        <v>334</v>
      </c>
      <c r="Y19" s="2">
        <v>1753</v>
      </c>
      <c r="Z19" s="2">
        <v>0</v>
      </c>
      <c r="AA19" s="1">
        <f t="shared" ref="AA19" si="5">Q19+S19+U19+W19+Y19</f>
        <v>13728</v>
      </c>
      <c r="AB19" s="13">
        <f t="shared" ref="AB19" si="6">R19+T19+V19+X19+Z19</f>
        <v>2696</v>
      </c>
      <c r="AC19" s="14">
        <f>AA19+AB19</f>
        <v>16424</v>
      </c>
      <c r="AE19" s="4" t="s">
        <v>16</v>
      </c>
      <c r="AF19" s="2">
        <f t="shared" ref="AF19:AO19" si="7">IFERROR(B19/Q19, "N.A.")</f>
        <v>5177.2571743929366</v>
      </c>
      <c r="AG19" s="2">
        <f t="shared" si="7"/>
        <v>7666.1204220980753</v>
      </c>
      <c r="AH19" s="2">
        <f t="shared" si="7"/>
        <v>8600</v>
      </c>
      <c r="AI19" s="2" t="str">
        <f t="shared" si="7"/>
        <v>N.A.</v>
      </c>
      <c r="AJ19" s="2">
        <f t="shared" si="7"/>
        <v>8089.4947994056474</v>
      </c>
      <c r="AK19" s="2">
        <f t="shared" si="7"/>
        <v>8567.0772303595204</v>
      </c>
      <c r="AL19" s="2">
        <f t="shared" si="7"/>
        <v>2784.175459632293</v>
      </c>
      <c r="AM19" s="2">
        <f t="shared" si="7"/>
        <v>5515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3393.3443327505829</v>
      </c>
      <c r="AQ19" s="16">
        <f t="shared" ref="AQ19" si="9">IFERROR(M19/AB19, "N.A.")</f>
        <v>7650.5953264094951</v>
      </c>
      <c r="AR19" s="14">
        <f t="shared" ref="AR19" si="10">IFERROR(N19/AC19, "N.A.")</f>
        <v>4092.1721870433512</v>
      </c>
    </row>
    <row r="20" spans="1:44" ht="15" customHeight="1" thickBot="1" x14ac:dyDescent="0.3">
      <c r="A20" s="5" t="s">
        <v>0</v>
      </c>
      <c r="B20" s="28">
        <f>B19+C19</f>
        <v>31112500.000000004</v>
      </c>
      <c r="C20" s="30"/>
      <c r="D20" s="28">
        <f>D19+E19</f>
        <v>1479200</v>
      </c>
      <c r="E20" s="30"/>
      <c r="F20" s="28">
        <f>F19+G19</f>
        <v>11878105</v>
      </c>
      <c r="G20" s="30"/>
      <c r="H20" s="28">
        <f>H19+I19</f>
        <v>22740030.999999993</v>
      </c>
      <c r="I20" s="30"/>
      <c r="J20" s="28">
        <f>J19+K19</f>
        <v>0</v>
      </c>
      <c r="K20" s="30"/>
      <c r="L20" s="28">
        <f>L19+M19</f>
        <v>67209836</v>
      </c>
      <c r="M20" s="29"/>
      <c r="N20" s="23">
        <f>B20+D20+F20+H20+J20</f>
        <v>67209836</v>
      </c>
      <c r="P20" s="5" t="s">
        <v>0</v>
      </c>
      <c r="Q20" s="28">
        <f>Q19+R19</f>
        <v>5235</v>
      </c>
      <c r="R20" s="30"/>
      <c r="S20" s="28">
        <f>S19+T19</f>
        <v>172</v>
      </c>
      <c r="T20" s="30"/>
      <c r="U20" s="28">
        <f>U19+V19</f>
        <v>1424</v>
      </c>
      <c r="V20" s="30"/>
      <c r="W20" s="28">
        <f>W19+X19</f>
        <v>7840</v>
      </c>
      <c r="X20" s="30"/>
      <c r="Y20" s="28">
        <f>Y19+Z19</f>
        <v>1753</v>
      </c>
      <c r="Z20" s="30"/>
      <c r="AA20" s="28">
        <f>AA19+AB19</f>
        <v>16424</v>
      </c>
      <c r="AB20" s="30"/>
      <c r="AC20" s="24">
        <f>Q20+S20+U20+W20+Y20</f>
        <v>16424</v>
      </c>
      <c r="AE20" s="5" t="s">
        <v>0</v>
      </c>
      <c r="AF20" s="31">
        <f>IFERROR(B20/Q20,"N.A.")</f>
        <v>5943.170964660937</v>
      </c>
      <c r="AG20" s="32"/>
      <c r="AH20" s="31">
        <f>IFERROR(D20/S20,"N.A.")</f>
        <v>8600</v>
      </c>
      <c r="AI20" s="32"/>
      <c r="AJ20" s="31">
        <f>IFERROR(F20/U20,"N.A.")</f>
        <v>8341.3658707865161</v>
      </c>
      <c r="AK20" s="32"/>
      <c r="AL20" s="31">
        <f>IFERROR(H20/W20,"N.A.")</f>
        <v>2900.5141581632643</v>
      </c>
      <c r="AM20" s="32"/>
      <c r="AN20" s="31">
        <f>IFERROR(J20/Y20,"N.A.")</f>
        <v>0</v>
      </c>
      <c r="AO20" s="32"/>
      <c r="AP20" s="31">
        <f>IFERROR(L20/AA20,"N.A.")</f>
        <v>4092.1721870433512</v>
      </c>
      <c r="AQ20" s="32"/>
      <c r="AR20" s="17">
        <f>IFERROR(N20/AC20, "N.A.")</f>
        <v>4092.1721870433512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1775040</v>
      </c>
      <c r="C27" s="2"/>
      <c r="D27" s="2"/>
      <c r="E27" s="2"/>
      <c r="F27" s="2">
        <v>3792600.0000000005</v>
      </c>
      <c r="G27" s="2"/>
      <c r="H27" s="2">
        <v>3981800</v>
      </c>
      <c r="I27" s="2"/>
      <c r="J27" s="2">
        <v>0</v>
      </c>
      <c r="K27" s="2"/>
      <c r="L27" s="1">
        <f t="shared" ref="L27:M30" si="11">B27+D27+F27+H27+J27</f>
        <v>9549440</v>
      </c>
      <c r="M27" s="13">
        <f t="shared" si="11"/>
        <v>0</v>
      </c>
      <c r="N27" s="14">
        <f>L27+M27</f>
        <v>9549440</v>
      </c>
      <c r="P27" s="3" t="s">
        <v>12</v>
      </c>
      <c r="Q27" s="2">
        <v>172</v>
      </c>
      <c r="R27" s="2">
        <v>0</v>
      </c>
      <c r="S27" s="2">
        <v>0</v>
      </c>
      <c r="T27" s="2">
        <v>0</v>
      </c>
      <c r="U27" s="2">
        <v>339</v>
      </c>
      <c r="V27" s="2">
        <v>0</v>
      </c>
      <c r="W27" s="2">
        <v>673</v>
      </c>
      <c r="X27" s="2">
        <v>0</v>
      </c>
      <c r="Y27" s="2">
        <v>334</v>
      </c>
      <c r="Z27" s="2">
        <v>0</v>
      </c>
      <c r="AA27" s="1">
        <f t="shared" ref="AA27:AB30" si="12">Q27+S27+U27+W27+Y27</f>
        <v>1518</v>
      </c>
      <c r="AB27" s="13">
        <f t="shared" si="12"/>
        <v>0</v>
      </c>
      <c r="AC27" s="14">
        <f>AA27+AB27</f>
        <v>1518</v>
      </c>
      <c r="AE27" s="3" t="s">
        <v>12</v>
      </c>
      <c r="AF27" s="2">
        <f t="shared" ref="AF27:AR30" si="13">IFERROR(B27/Q27, "N.A.")</f>
        <v>10320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11187.610619469027</v>
      </c>
      <c r="AK27" s="2" t="str">
        <f t="shared" si="13"/>
        <v>N.A.</v>
      </c>
      <c r="AL27" s="2">
        <f t="shared" si="13"/>
        <v>5916.4933135215451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6290.803689064559</v>
      </c>
      <c r="AQ27" s="16" t="str">
        <f t="shared" si="13"/>
        <v>N.A.</v>
      </c>
      <c r="AR27" s="14">
        <f t="shared" si="13"/>
        <v>6290.803689064559</v>
      </c>
    </row>
    <row r="28" spans="1:44" ht="15" customHeight="1" thickBot="1" x14ac:dyDescent="0.3">
      <c r="A28" s="3" t="s">
        <v>13</v>
      </c>
      <c r="B28" s="2">
        <v>885800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885800</v>
      </c>
      <c r="M28" s="13">
        <f t="shared" si="11"/>
        <v>0</v>
      </c>
      <c r="N28" s="14">
        <f>L28+M28</f>
        <v>885800</v>
      </c>
      <c r="P28" s="3" t="s">
        <v>13</v>
      </c>
      <c r="Q28" s="2">
        <v>206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206</v>
      </c>
      <c r="AB28" s="13">
        <f t="shared" si="12"/>
        <v>0</v>
      </c>
      <c r="AC28" s="14">
        <f>AA28+AB28</f>
        <v>206</v>
      </c>
      <c r="AE28" s="3" t="s">
        <v>13</v>
      </c>
      <c r="AF28" s="2">
        <f t="shared" si="13"/>
        <v>4300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4300</v>
      </c>
      <c r="AQ28" s="16" t="str">
        <f t="shared" si="13"/>
        <v>N.A.</v>
      </c>
      <c r="AR28" s="14">
        <f t="shared" si="13"/>
        <v>4300</v>
      </c>
    </row>
    <row r="29" spans="1:44" ht="15" customHeight="1" thickBot="1" x14ac:dyDescent="0.3">
      <c r="A29" s="3" t="s">
        <v>14</v>
      </c>
      <c r="B29" s="2">
        <v>4312040</v>
      </c>
      <c r="C29" s="2">
        <v>8518800</v>
      </c>
      <c r="D29" s="2">
        <v>1479200</v>
      </c>
      <c r="E29" s="2"/>
      <c r="F29" s="2"/>
      <c r="G29" s="2">
        <v>5177200</v>
      </c>
      <c r="H29" s="2"/>
      <c r="I29" s="2"/>
      <c r="J29" s="2"/>
      <c r="K29" s="2"/>
      <c r="L29" s="1">
        <f t="shared" si="11"/>
        <v>5791240</v>
      </c>
      <c r="M29" s="13">
        <f t="shared" si="11"/>
        <v>13696000</v>
      </c>
      <c r="N29" s="14">
        <f>L29+M29</f>
        <v>19487240</v>
      </c>
      <c r="P29" s="3" t="s">
        <v>14</v>
      </c>
      <c r="Q29" s="2">
        <v>855</v>
      </c>
      <c r="R29" s="2">
        <v>889</v>
      </c>
      <c r="S29" s="2">
        <v>172</v>
      </c>
      <c r="T29" s="2">
        <v>0</v>
      </c>
      <c r="U29" s="2">
        <v>0</v>
      </c>
      <c r="V29" s="2">
        <v>172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1027</v>
      </c>
      <c r="AB29" s="13">
        <f t="shared" si="12"/>
        <v>1061</v>
      </c>
      <c r="AC29" s="14">
        <f>AA29+AB29</f>
        <v>2088</v>
      </c>
      <c r="AE29" s="3" t="s">
        <v>14</v>
      </c>
      <c r="AF29" s="2">
        <f t="shared" si="13"/>
        <v>5043.3216374269005</v>
      </c>
      <c r="AG29" s="2">
        <f t="shared" si="13"/>
        <v>9582.4521934758159</v>
      </c>
      <c r="AH29" s="2">
        <f t="shared" si="13"/>
        <v>8600</v>
      </c>
      <c r="AI29" s="2" t="str">
        <f t="shared" si="13"/>
        <v>N.A.</v>
      </c>
      <c r="AJ29" s="2" t="str">
        <f t="shared" si="13"/>
        <v>N.A.</v>
      </c>
      <c r="AK29" s="2">
        <f t="shared" si="13"/>
        <v>30100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5638.9873417721519</v>
      </c>
      <c r="AQ29" s="16">
        <f t="shared" si="13"/>
        <v>12908.576814326107</v>
      </c>
      <c r="AR29" s="14">
        <f t="shared" si="13"/>
        <v>9332.969348659004</v>
      </c>
    </row>
    <row r="30" spans="1:44" ht="15" customHeight="1" thickBot="1" x14ac:dyDescent="0.3">
      <c r="A30" s="3" t="s">
        <v>15</v>
      </c>
      <c r="B30" s="2">
        <v>5092730</v>
      </c>
      <c r="C30" s="2">
        <v>1996920</v>
      </c>
      <c r="D30" s="2"/>
      <c r="E30" s="2"/>
      <c r="F30" s="2"/>
      <c r="G30" s="2">
        <v>0</v>
      </c>
      <c r="H30" s="2">
        <v>1047405.9999999999</v>
      </c>
      <c r="I30" s="2"/>
      <c r="J30" s="2">
        <v>0</v>
      </c>
      <c r="K30" s="2"/>
      <c r="L30" s="1">
        <f t="shared" si="11"/>
        <v>6140136</v>
      </c>
      <c r="M30" s="13">
        <f t="shared" si="11"/>
        <v>1996920</v>
      </c>
      <c r="N30" s="14">
        <f>L30+M30</f>
        <v>8137056</v>
      </c>
      <c r="P30" s="3" t="s">
        <v>15</v>
      </c>
      <c r="Q30" s="2">
        <v>1163</v>
      </c>
      <c r="R30" s="2">
        <v>172</v>
      </c>
      <c r="S30" s="2">
        <v>0</v>
      </c>
      <c r="T30" s="2">
        <v>0</v>
      </c>
      <c r="U30" s="2">
        <v>0</v>
      </c>
      <c r="V30" s="2">
        <v>206</v>
      </c>
      <c r="W30" s="2">
        <v>4113</v>
      </c>
      <c r="X30" s="2">
        <v>0</v>
      </c>
      <c r="Y30" s="2">
        <v>545</v>
      </c>
      <c r="Z30" s="2">
        <v>0</v>
      </c>
      <c r="AA30" s="1">
        <f t="shared" si="12"/>
        <v>5821</v>
      </c>
      <c r="AB30" s="13">
        <f t="shared" si="12"/>
        <v>378</v>
      </c>
      <c r="AC30" s="22">
        <f>AA30+AB30</f>
        <v>6199</v>
      </c>
      <c r="AE30" s="3" t="s">
        <v>15</v>
      </c>
      <c r="AF30" s="2">
        <f t="shared" si="13"/>
        <v>4378.9595872742902</v>
      </c>
      <c r="AG30" s="2">
        <f t="shared" si="13"/>
        <v>11610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254.65742766836857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1054.8249441676687</v>
      </c>
      <c r="AQ30" s="16">
        <f t="shared" si="13"/>
        <v>5282.8571428571431</v>
      </c>
      <c r="AR30" s="14">
        <f t="shared" si="13"/>
        <v>1312.6401032424585</v>
      </c>
    </row>
    <row r="31" spans="1:44" ht="15" customHeight="1" thickBot="1" x14ac:dyDescent="0.3">
      <c r="A31" s="4" t="s">
        <v>16</v>
      </c>
      <c r="B31" s="2">
        <v>12065610</v>
      </c>
      <c r="C31" s="2">
        <v>10515720</v>
      </c>
      <c r="D31" s="2">
        <v>1479200</v>
      </c>
      <c r="E31" s="2"/>
      <c r="F31" s="2">
        <v>3792600.0000000005</v>
      </c>
      <c r="G31" s="2">
        <v>5177200</v>
      </c>
      <c r="H31" s="2">
        <v>5029205.9999999991</v>
      </c>
      <c r="I31" s="2"/>
      <c r="J31" s="2">
        <v>0</v>
      </c>
      <c r="K31" s="2"/>
      <c r="L31" s="1">
        <f t="shared" ref="L31" si="14">B31+D31+F31+H31+J31</f>
        <v>22366616</v>
      </c>
      <c r="M31" s="13">
        <f t="shared" ref="M31" si="15">C31+E31+G31+I31+K31</f>
        <v>15692920</v>
      </c>
      <c r="N31" s="22">
        <f>L31+M31</f>
        <v>38059536</v>
      </c>
      <c r="P31" s="4" t="s">
        <v>16</v>
      </c>
      <c r="Q31" s="2">
        <v>2396</v>
      </c>
      <c r="R31" s="2">
        <v>1061</v>
      </c>
      <c r="S31" s="2">
        <v>172</v>
      </c>
      <c r="T31" s="2">
        <v>0</v>
      </c>
      <c r="U31" s="2">
        <v>339</v>
      </c>
      <c r="V31" s="2">
        <v>378</v>
      </c>
      <c r="W31" s="2">
        <v>4786</v>
      </c>
      <c r="X31" s="2">
        <v>0</v>
      </c>
      <c r="Y31" s="2">
        <v>879</v>
      </c>
      <c r="Z31" s="2">
        <v>0</v>
      </c>
      <c r="AA31" s="1">
        <f t="shared" ref="AA31" si="16">Q31+S31+U31+W31+Y31</f>
        <v>8572</v>
      </c>
      <c r="AB31" s="13">
        <f t="shared" ref="AB31" si="17">R31+T31+V31+X31+Z31</f>
        <v>1439</v>
      </c>
      <c r="AC31" s="14">
        <f>AA31+AB31</f>
        <v>10011</v>
      </c>
      <c r="AE31" s="4" t="s">
        <v>16</v>
      </c>
      <c r="AF31" s="2">
        <f t="shared" ref="AF31:AO31" si="18">IFERROR(B31/Q31, "N.A.")</f>
        <v>5035.7303839732886</v>
      </c>
      <c r="AG31" s="2">
        <f t="shared" si="18"/>
        <v>9911.1404335532516</v>
      </c>
      <c r="AH31" s="2">
        <f t="shared" si="18"/>
        <v>8600</v>
      </c>
      <c r="AI31" s="2" t="str">
        <f t="shared" si="18"/>
        <v>N.A.</v>
      </c>
      <c r="AJ31" s="2">
        <f t="shared" si="18"/>
        <v>11187.610619469027</v>
      </c>
      <c r="AK31" s="2">
        <f t="shared" si="18"/>
        <v>13696.296296296296</v>
      </c>
      <c r="AL31" s="2">
        <f t="shared" si="18"/>
        <v>1050.8161303802756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2609.2645823611761</v>
      </c>
      <c r="AQ31" s="16">
        <f t="shared" ref="AQ31" si="20">IFERROR(M31/AB31, "N.A.")</f>
        <v>10905.434329395413</v>
      </c>
      <c r="AR31" s="14">
        <f t="shared" ref="AR31" si="21">IFERROR(N31/AC31, "N.A.")</f>
        <v>3801.7716511836979</v>
      </c>
    </row>
    <row r="32" spans="1:44" ht="15" customHeight="1" thickBot="1" x14ac:dyDescent="0.3">
      <c r="A32" s="5" t="s">
        <v>0</v>
      </c>
      <c r="B32" s="28">
        <f>B31+C31</f>
        <v>22581330</v>
      </c>
      <c r="C32" s="30"/>
      <c r="D32" s="28">
        <f>D31+E31</f>
        <v>1479200</v>
      </c>
      <c r="E32" s="30"/>
      <c r="F32" s="28">
        <f>F31+G31</f>
        <v>8969800</v>
      </c>
      <c r="G32" s="30"/>
      <c r="H32" s="28">
        <f>H31+I31</f>
        <v>5029205.9999999991</v>
      </c>
      <c r="I32" s="30"/>
      <c r="J32" s="28">
        <f>J31+K31</f>
        <v>0</v>
      </c>
      <c r="K32" s="30"/>
      <c r="L32" s="28">
        <f>L31+M31</f>
        <v>38059536</v>
      </c>
      <c r="M32" s="29"/>
      <c r="N32" s="23">
        <f>B32+D32+F32+H32+J32</f>
        <v>38059536</v>
      </c>
      <c r="P32" s="5" t="s">
        <v>0</v>
      </c>
      <c r="Q32" s="28">
        <f>Q31+R31</f>
        <v>3457</v>
      </c>
      <c r="R32" s="30"/>
      <c r="S32" s="28">
        <f>S31+T31</f>
        <v>172</v>
      </c>
      <c r="T32" s="30"/>
      <c r="U32" s="28">
        <f>U31+V31</f>
        <v>717</v>
      </c>
      <c r="V32" s="30"/>
      <c r="W32" s="28">
        <f>W31+X31</f>
        <v>4786</v>
      </c>
      <c r="X32" s="30"/>
      <c r="Y32" s="28">
        <f>Y31+Z31</f>
        <v>879</v>
      </c>
      <c r="Z32" s="30"/>
      <c r="AA32" s="28">
        <f>AA31+AB31</f>
        <v>10011</v>
      </c>
      <c r="AB32" s="30"/>
      <c r="AC32" s="24">
        <f>Q32+S32+U32+W32+Y32</f>
        <v>10011</v>
      </c>
      <c r="AE32" s="5" t="s">
        <v>0</v>
      </c>
      <c r="AF32" s="31">
        <f>IFERROR(B32/Q32,"N.A.")</f>
        <v>6532.0595892392248</v>
      </c>
      <c r="AG32" s="32"/>
      <c r="AH32" s="31">
        <f>IFERROR(D32/S32,"N.A.")</f>
        <v>8600</v>
      </c>
      <c r="AI32" s="32"/>
      <c r="AJ32" s="31">
        <f>IFERROR(F32/U32,"N.A.")</f>
        <v>12510.181311018132</v>
      </c>
      <c r="AK32" s="32"/>
      <c r="AL32" s="31">
        <f>IFERROR(H32/W32,"N.A.")</f>
        <v>1050.8161303802756</v>
      </c>
      <c r="AM32" s="32"/>
      <c r="AN32" s="31">
        <f>IFERROR(J32/Y32,"N.A.")</f>
        <v>0</v>
      </c>
      <c r="AO32" s="32"/>
      <c r="AP32" s="31">
        <f>IFERROR(L32/AA32,"N.A.")</f>
        <v>3801.7716511836979</v>
      </c>
      <c r="AQ32" s="32"/>
      <c r="AR32" s="17">
        <f>IFERROR(N32/AC32, "N.A.")</f>
        <v>3801.7716511836979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369800</v>
      </c>
      <c r="C39" s="2"/>
      <c r="D39" s="2"/>
      <c r="E39" s="2"/>
      <c r="F39" s="2">
        <v>1651630</v>
      </c>
      <c r="G39" s="2"/>
      <c r="H39" s="2">
        <v>15868814.999999998</v>
      </c>
      <c r="I39" s="2"/>
      <c r="J39" s="2">
        <v>0</v>
      </c>
      <c r="K39" s="2"/>
      <c r="L39" s="1">
        <f t="shared" ref="L39:M42" si="22">B39+D39+F39+H39+J39</f>
        <v>17890245</v>
      </c>
      <c r="M39" s="13">
        <f t="shared" si="22"/>
        <v>0</v>
      </c>
      <c r="N39" s="14">
        <f>L39+M39</f>
        <v>17890245</v>
      </c>
      <c r="P39" s="3" t="s">
        <v>12</v>
      </c>
      <c r="Q39" s="2">
        <v>172</v>
      </c>
      <c r="R39" s="2">
        <v>0</v>
      </c>
      <c r="S39" s="2">
        <v>0</v>
      </c>
      <c r="T39" s="2">
        <v>0</v>
      </c>
      <c r="U39" s="2">
        <v>334</v>
      </c>
      <c r="V39" s="2">
        <v>0</v>
      </c>
      <c r="W39" s="2">
        <v>2720</v>
      </c>
      <c r="X39" s="2">
        <v>0</v>
      </c>
      <c r="Y39" s="2">
        <v>707</v>
      </c>
      <c r="Z39" s="2">
        <v>0</v>
      </c>
      <c r="AA39" s="1">
        <f t="shared" ref="AA39:AB42" si="23">Q39+S39+U39+W39+Y39</f>
        <v>3933</v>
      </c>
      <c r="AB39" s="13">
        <f t="shared" si="23"/>
        <v>0</v>
      </c>
      <c r="AC39" s="14">
        <f>AA39+AB39</f>
        <v>3933</v>
      </c>
      <c r="AE39" s="3" t="s">
        <v>12</v>
      </c>
      <c r="AF39" s="2">
        <f t="shared" ref="AF39:AR42" si="24">IFERROR(B39/Q39, "N.A.")</f>
        <v>2150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4945</v>
      </c>
      <c r="AK39" s="2" t="str">
        <f t="shared" si="24"/>
        <v>N.A.</v>
      </c>
      <c r="AL39" s="2">
        <f t="shared" si="24"/>
        <v>5834.1231617647054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4548.7528604118997</v>
      </c>
      <c r="AQ39" s="16" t="str">
        <f t="shared" si="24"/>
        <v>N.A.</v>
      </c>
      <c r="AR39" s="14">
        <f t="shared" si="24"/>
        <v>4548.7528604118997</v>
      </c>
    </row>
    <row r="40" spans="1:44" ht="15" customHeight="1" thickBot="1" x14ac:dyDescent="0.3">
      <c r="A40" s="3" t="s">
        <v>13</v>
      </c>
      <c r="B40" s="2">
        <v>646290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646290</v>
      </c>
      <c r="M40" s="13">
        <f t="shared" si="22"/>
        <v>0</v>
      </c>
      <c r="N40" s="14">
        <f>L40+M40</f>
        <v>646290</v>
      </c>
      <c r="P40" s="3" t="s">
        <v>13</v>
      </c>
      <c r="Q40" s="2">
        <v>167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167</v>
      </c>
      <c r="AB40" s="13">
        <f t="shared" si="23"/>
        <v>0</v>
      </c>
      <c r="AC40" s="14">
        <f>AA40+AB40</f>
        <v>167</v>
      </c>
      <c r="AE40" s="3" t="s">
        <v>13</v>
      </c>
      <c r="AF40" s="2">
        <f t="shared" si="24"/>
        <v>3870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3870</v>
      </c>
      <c r="AQ40" s="16" t="str">
        <f t="shared" si="24"/>
        <v>N.A.</v>
      </c>
      <c r="AR40" s="14">
        <f t="shared" si="24"/>
        <v>3870</v>
      </c>
    </row>
    <row r="41" spans="1:44" ht="15" customHeight="1" thickBot="1" x14ac:dyDescent="0.3">
      <c r="A41" s="3" t="s">
        <v>14</v>
      </c>
      <c r="B41" s="2">
        <v>5680680</v>
      </c>
      <c r="C41" s="2">
        <v>1834400</v>
      </c>
      <c r="D41" s="2"/>
      <c r="E41" s="2"/>
      <c r="F41" s="2"/>
      <c r="G41" s="2">
        <v>1256675</v>
      </c>
      <c r="H41" s="2"/>
      <c r="I41" s="2">
        <v>1842010</v>
      </c>
      <c r="J41" s="2">
        <v>0</v>
      </c>
      <c r="K41" s="2"/>
      <c r="L41" s="1">
        <f t="shared" si="22"/>
        <v>5680680</v>
      </c>
      <c r="M41" s="13">
        <f t="shared" si="22"/>
        <v>4933085</v>
      </c>
      <c r="N41" s="14">
        <f>L41+M41</f>
        <v>10613765</v>
      </c>
      <c r="P41" s="3" t="s">
        <v>14</v>
      </c>
      <c r="Q41" s="2">
        <v>889</v>
      </c>
      <c r="R41" s="2">
        <v>550</v>
      </c>
      <c r="S41" s="2">
        <v>0</v>
      </c>
      <c r="T41" s="2">
        <v>0</v>
      </c>
      <c r="U41" s="2">
        <v>0</v>
      </c>
      <c r="V41" s="2">
        <v>167</v>
      </c>
      <c r="W41" s="2">
        <v>0</v>
      </c>
      <c r="X41" s="2">
        <v>334</v>
      </c>
      <c r="Y41" s="2">
        <v>167</v>
      </c>
      <c r="Z41" s="2">
        <v>0</v>
      </c>
      <c r="AA41" s="1">
        <f t="shared" si="23"/>
        <v>1056</v>
      </c>
      <c r="AB41" s="13">
        <f t="shared" si="23"/>
        <v>1051</v>
      </c>
      <c r="AC41" s="14">
        <f>AA41+AB41</f>
        <v>2107</v>
      </c>
      <c r="AE41" s="3" t="s">
        <v>14</v>
      </c>
      <c r="AF41" s="2">
        <f t="shared" si="24"/>
        <v>6389.9662542182223</v>
      </c>
      <c r="AG41" s="2">
        <f t="shared" si="24"/>
        <v>3335.2727272727275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7525</v>
      </c>
      <c r="AL41" s="2" t="str">
        <f t="shared" si="24"/>
        <v>N.A.</v>
      </c>
      <c r="AM41" s="2">
        <f t="shared" si="24"/>
        <v>5515</v>
      </c>
      <c r="AN41" s="2">
        <f t="shared" si="24"/>
        <v>0</v>
      </c>
      <c r="AO41" s="2" t="str">
        <f t="shared" si="24"/>
        <v>N.A.</v>
      </c>
      <c r="AP41" s="15">
        <f t="shared" si="24"/>
        <v>5379.431818181818</v>
      </c>
      <c r="AQ41" s="16">
        <f t="shared" si="24"/>
        <v>4693.705994291151</v>
      </c>
      <c r="AR41" s="14">
        <f t="shared" si="24"/>
        <v>5037.3825344091128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206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206</v>
      </c>
      <c r="AC42" s="14">
        <f>AA42+AB42</f>
        <v>206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0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0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6696770</v>
      </c>
      <c r="C43" s="2">
        <v>1834400</v>
      </c>
      <c r="D43" s="2"/>
      <c r="E43" s="2"/>
      <c r="F43" s="2">
        <v>1651630</v>
      </c>
      <c r="G43" s="2">
        <v>1256675</v>
      </c>
      <c r="H43" s="2">
        <v>15868814.999999998</v>
      </c>
      <c r="I43" s="2">
        <v>1842010</v>
      </c>
      <c r="J43" s="2">
        <v>0</v>
      </c>
      <c r="K43" s="2"/>
      <c r="L43" s="1">
        <f t="shared" ref="L43" si="25">B43+D43+F43+H43+J43</f>
        <v>24217215</v>
      </c>
      <c r="M43" s="13">
        <f t="shared" ref="M43" si="26">C43+E43+G43+I43+K43</f>
        <v>4933085</v>
      </c>
      <c r="N43" s="22">
        <f>L43+M43</f>
        <v>29150300</v>
      </c>
      <c r="P43" s="4" t="s">
        <v>16</v>
      </c>
      <c r="Q43" s="2">
        <v>1228</v>
      </c>
      <c r="R43" s="2">
        <v>550</v>
      </c>
      <c r="S43" s="2">
        <v>0</v>
      </c>
      <c r="T43" s="2">
        <v>0</v>
      </c>
      <c r="U43" s="2">
        <v>334</v>
      </c>
      <c r="V43" s="2">
        <v>373</v>
      </c>
      <c r="W43" s="2">
        <v>2720</v>
      </c>
      <c r="X43" s="2">
        <v>334</v>
      </c>
      <c r="Y43" s="2">
        <v>874</v>
      </c>
      <c r="Z43" s="2">
        <v>0</v>
      </c>
      <c r="AA43" s="1">
        <f t="shared" ref="AA43" si="27">Q43+S43+U43+W43+Y43</f>
        <v>5156</v>
      </c>
      <c r="AB43" s="13">
        <f t="shared" ref="AB43" si="28">R43+T43+V43+X43+Z43</f>
        <v>1257</v>
      </c>
      <c r="AC43" s="22">
        <f>AA43+AB43</f>
        <v>6413</v>
      </c>
      <c r="AE43" s="4" t="s">
        <v>16</v>
      </c>
      <c r="AF43" s="2">
        <f t="shared" ref="AF43:AO43" si="29">IFERROR(B43/Q43, "N.A.")</f>
        <v>5453.3957654723126</v>
      </c>
      <c r="AG43" s="2">
        <f t="shared" si="29"/>
        <v>3335.2727272727275</v>
      </c>
      <c r="AH43" s="2" t="str">
        <f t="shared" si="29"/>
        <v>N.A.</v>
      </c>
      <c r="AI43" s="2" t="str">
        <f t="shared" si="29"/>
        <v>N.A.</v>
      </c>
      <c r="AJ43" s="2">
        <f t="shared" si="29"/>
        <v>4945</v>
      </c>
      <c r="AK43" s="2">
        <f t="shared" si="29"/>
        <v>3369.1018766756033</v>
      </c>
      <c r="AL43" s="2">
        <f t="shared" si="29"/>
        <v>5834.1231617647054</v>
      </c>
      <c r="AM43" s="2">
        <f t="shared" si="29"/>
        <v>5515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4696.8997284716834</v>
      </c>
      <c r="AQ43" s="16">
        <f t="shared" ref="AQ43" si="31">IFERROR(M43/AB43, "N.A.")</f>
        <v>3924.4908512330949</v>
      </c>
      <c r="AR43" s="14">
        <f t="shared" ref="AR43" si="32">IFERROR(N43/AC43, "N.A.")</f>
        <v>4545.501325432715</v>
      </c>
    </row>
    <row r="44" spans="1:44" ht="15" customHeight="1" thickBot="1" x14ac:dyDescent="0.3">
      <c r="A44" s="5" t="s">
        <v>0</v>
      </c>
      <c r="B44" s="28">
        <f>B43+C43</f>
        <v>8531170</v>
      </c>
      <c r="C44" s="30"/>
      <c r="D44" s="28">
        <f>D43+E43</f>
        <v>0</v>
      </c>
      <c r="E44" s="30"/>
      <c r="F44" s="28">
        <f>F43+G43</f>
        <v>2908305</v>
      </c>
      <c r="G44" s="30"/>
      <c r="H44" s="28">
        <f>H43+I43</f>
        <v>17710825</v>
      </c>
      <c r="I44" s="30"/>
      <c r="J44" s="28">
        <f>J43+K43</f>
        <v>0</v>
      </c>
      <c r="K44" s="30"/>
      <c r="L44" s="28">
        <f>L43+M43</f>
        <v>29150300</v>
      </c>
      <c r="M44" s="29"/>
      <c r="N44" s="23">
        <f>B44+D44+F44+H44+J44</f>
        <v>29150300</v>
      </c>
      <c r="P44" s="5" t="s">
        <v>0</v>
      </c>
      <c r="Q44" s="28">
        <f>Q43+R43</f>
        <v>1778</v>
      </c>
      <c r="R44" s="30"/>
      <c r="S44" s="28">
        <f>S43+T43</f>
        <v>0</v>
      </c>
      <c r="T44" s="30"/>
      <c r="U44" s="28">
        <f>U43+V43</f>
        <v>707</v>
      </c>
      <c r="V44" s="30"/>
      <c r="W44" s="28">
        <f>W43+X43</f>
        <v>3054</v>
      </c>
      <c r="X44" s="30"/>
      <c r="Y44" s="28">
        <f>Y43+Z43</f>
        <v>874</v>
      </c>
      <c r="Z44" s="30"/>
      <c r="AA44" s="28">
        <f>AA43+AB43</f>
        <v>6413</v>
      </c>
      <c r="AB44" s="29"/>
      <c r="AC44" s="23">
        <f>Q44+S44+U44+W44+Y44</f>
        <v>6413</v>
      </c>
      <c r="AE44" s="5" t="s">
        <v>0</v>
      </c>
      <c r="AF44" s="31">
        <f>IFERROR(B44/Q44,"N.A.")</f>
        <v>4798.1833520809896</v>
      </c>
      <c r="AG44" s="32"/>
      <c r="AH44" s="31" t="str">
        <f>IFERROR(D44/S44,"N.A.")</f>
        <v>N.A.</v>
      </c>
      <c r="AI44" s="32"/>
      <c r="AJ44" s="31">
        <f>IFERROR(F44/U44,"N.A.")</f>
        <v>4113.5855728429988</v>
      </c>
      <c r="AK44" s="32"/>
      <c r="AL44" s="31">
        <f>IFERROR(H44/W44,"N.A.")</f>
        <v>5799.2223313686964</v>
      </c>
      <c r="AM44" s="32"/>
      <c r="AN44" s="31">
        <f>IFERROR(J44/Y44,"N.A.")</f>
        <v>0</v>
      </c>
      <c r="AO44" s="32"/>
      <c r="AP44" s="31">
        <f>IFERROR(L44/AA44,"N.A.")</f>
        <v>4545.501325432715</v>
      </c>
      <c r="AQ44" s="32"/>
      <c r="AR44" s="17">
        <f>IFERROR(N44/AC44, "N.A.")</f>
        <v>4545.501325432715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29009085.999999996</v>
      </c>
      <c r="C15" s="2"/>
      <c r="D15" s="2">
        <v>1221200</v>
      </c>
      <c r="E15" s="2"/>
      <c r="F15" s="2">
        <v>9749820</v>
      </c>
      <c r="G15" s="2"/>
      <c r="H15" s="2">
        <v>8312989.9999999981</v>
      </c>
      <c r="I15" s="2"/>
      <c r="J15" s="2">
        <v>0</v>
      </c>
      <c r="K15" s="2"/>
      <c r="L15" s="1">
        <f t="shared" ref="L15:M18" si="0">B15+D15+F15+H15+J15</f>
        <v>48293096</v>
      </c>
      <c r="M15" s="13">
        <f t="shared" si="0"/>
        <v>0</v>
      </c>
      <c r="N15" s="14">
        <f>L15+M15</f>
        <v>48293096</v>
      </c>
      <c r="P15" s="3" t="s">
        <v>12</v>
      </c>
      <c r="Q15" s="2">
        <v>4891</v>
      </c>
      <c r="R15" s="2">
        <v>0</v>
      </c>
      <c r="S15" s="2">
        <v>284</v>
      </c>
      <c r="T15" s="2">
        <v>0</v>
      </c>
      <c r="U15" s="2">
        <v>960</v>
      </c>
      <c r="V15" s="2">
        <v>0</v>
      </c>
      <c r="W15" s="2">
        <v>5013</v>
      </c>
      <c r="X15" s="2">
        <v>0</v>
      </c>
      <c r="Y15" s="2">
        <v>784</v>
      </c>
      <c r="Z15" s="2">
        <v>0</v>
      </c>
      <c r="AA15" s="1">
        <f t="shared" ref="AA15:AB18" si="1">Q15+S15+U15+W15+Y15</f>
        <v>11932</v>
      </c>
      <c r="AB15" s="13">
        <f t="shared" si="1"/>
        <v>0</v>
      </c>
      <c r="AC15" s="14">
        <f>AA15+AB15</f>
        <v>11932</v>
      </c>
      <c r="AE15" s="3" t="s">
        <v>12</v>
      </c>
      <c r="AF15" s="2">
        <f t="shared" ref="AF15:AR18" si="2">IFERROR(B15/Q15, "N.A.")</f>
        <v>5931.115518298916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>
        <f t="shared" si="2"/>
        <v>10156.0625</v>
      </c>
      <c r="AK15" s="2" t="str">
        <f t="shared" si="2"/>
        <v>N.A.</v>
      </c>
      <c r="AL15" s="2">
        <f t="shared" si="2"/>
        <v>1658.2864552164369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4047.3597049949717</v>
      </c>
      <c r="AQ15" s="16" t="str">
        <f t="shared" si="2"/>
        <v>N.A.</v>
      </c>
      <c r="AR15" s="14">
        <f t="shared" si="2"/>
        <v>4047.3597049949717</v>
      </c>
    </row>
    <row r="16" spans="1:44" ht="15" customHeight="1" thickBot="1" x14ac:dyDescent="0.3">
      <c r="A16" s="3" t="s">
        <v>13</v>
      </c>
      <c r="B16" s="2">
        <v>5608060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5608060</v>
      </c>
      <c r="M16" s="13">
        <f t="shared" si="0"/>
        <v>0</v>
      </c>
      <c r="N16" s="14">
        <f>L16+M16</f>
        <v>5608060</v>
      </c>
      <c r="P16" s="3" t="s">
        <v>13</v>
      </c>
      <c r="Q16" s="2">
        <v>1233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1233</v>
      </c>
      <c r="AB16" s="13">
        <f t="shared" si="1"/>
        <v>0</v>
      </c>
      <c r="AC16" s="14">
        <f>AA16+AB16</f>
        <v>1233</v>
      </c>
      <c r="AE16" s="3" t="s">
        <v>13</v>
      </c>
      <c r="AF16" s="2">
        <f t="shared" si="2"/>
        <v>4548.3049472830498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4548.3049472830498</v>
      </c>
      <c r="AQ16" s="16" t="str">
        <f t="shared" si="2"/>
        <v>N.A.</v>
      </c>
      <c r="AR16" s="14">
        <f t="shared" si="2"/>
        <v>4548.3049472830498</v>
      </c>
    </row>
    <row r="17" spans="1:44" ht="15" customHeight="1" thickBot="1" x14ac:dyDescent="0.3">
      <c r="A17" s="3" t="s">
        <v>14</v>
      </c>
      <c r="B17" s="2">
        <v>39101010</v>
      </c>
      <c r="C17" s="2">
        <v>51459590</v>
      </c>
      <c r="D17" s="2">
        <v>10735380</v>
      </c>
      <c r="E17" s="2"/>
      <c r="F17" s="2"/>
      <c r="G17" s="2">
        <v>10345000</v>
      </c>
      <c r="H17" s="2"/>
      <c r="I17" s="2">
        <v>868660.00000000012</v>
      </c>
      <c r="J17" s="2"/>
      <c r="K17" s="2"/>
      <c r="L17" s="1">
        <f t="shared" si="0"/>
        <v>49836390</v>
      </c>
      <c r="M17" s="13">
        <f t="shared" si="0"/>
        <v>62673250</v>
      </c>
      <c r="N17" s="14">
        <f>L17+M17</f>
        <v>112509640</v>
      </c>
      <c r="P17" s="3" t="s">
        <v>14</v>
      </c>
      <c r="Q17" s="2">
        <v>3954</v>
      </c>
      <c r="R17" s="2">
        <v>5499</v>
      </c>
      <c r="S17" s="2">
        <v>890</v>
      </c>
      <c r="T17" s="2">
        <v>0</v>
      </c>
      <c r="U17" s="2">
        <v>0</v>
      </c>
      <c r="V17" s="2">
        <v>1179</v>
      </c>
      <c r="W17" s="2">
        <v>0</v>
      </c>
      <c r="X17" s="2">
        <v>390</v>
      </c>
      <c r="Y17" s="2">
        <v>0</v>
      </c>
      <c r="Z17" s="2">
        <v>0</v>
      </c>
      <c r="AA17" s="1">
        <f t="shared" si="1"/>
        <v>4844</v>
      </c>
      <c r="AB17" s="13">
        <f t="shared" si="1"/>
        <v>7068</v>
      </c>
      <c r="AC17" s="14">
        <f>AA17+AB17</f>
        <v>11912</v>
      </c>
      <c r="AE17" s="3" t="s">
        <v>14</v>
      </c>
      <c r="AF17" s="2">
        <f t="shared" si="2"/>
        <v>9888.9757207890743</v>
      </c>
      <c r="AG17" s="2">
        <f t="shared" si="2"/>
        <v>9357.9905437352245</v>
      </c>
      <c r="AH17" s="2">
        <f t="shared" si="2"/>
        <v>12062.224719101123</v>
      </c>
      <c r="AI17" s="2" t="str">
        <f t="shared" si="2"/>
        <v>N.A.</v>
      </c>
      <c r="AJ17" s="2" t="str">
        <f t="shared" si="2"/>
        <v>N.A.</v>
      </c>
      <c r="AK17" s="2">
        <f t="shared" si="2"/>
        <v>8774.3850720949958</v>
      </c>
      <c r="AL17" s="2" t="str">
        <f t="shared" si="2"/>
        <v>N.A.</v>
      </c>
      <c r="AM17" s="2">
        <f t="shared" si="2"/>
        <v>2227.3333333333335</v>
      </c>
      <c r="AN17" s="2" t="str">
        <f t="shared" si="2"/>
        <v>N.A.</v>
      </c>
      <c r="AO17" s="2" t="str">
        <f t="shared" si="2"/>
        <v>N.A.</v>
      </c>
      <c r="AP17" s="15">
        <f t="shared" si="2"/>
        <v>10288.272089182494</v>
      </c>
      <c r="AQ17" s="16">
        <f t="shared" si="2"/>
        <v>8867.1830786644023</v>
      </c>
      <c r="AR17" s="14">
        <f t="shared" si="2"/>
        <v>9445.0671591672271</v>
      </c>
    </row>
    <row r="18" spans="1:44" ht="15" customHeight="1" thickBot="1" x14ac:dyDescent="0.3">
      <c r="A18" s="3" t="s">
        <v>15</v>
      </c>
      <c r="B18" s="2">
        <v>19133279.999999996</v>
      </c>
      <c r="C18" s="2">
        <v>4048020</v>
      </c>
      <c r="D18" s="2">
        <v>1221200</v>
      </c>
      <c r="E18" s="2"/>
      <c r="F18" s="2"/>
      <c r="G18" s="2">
        <v>0</v>
      </c>
      <c r="H18" s="2">
        <v>4428970.0000000009</v>
      </c>
      <c r="I18" s="2"/>
      <c r="J18" s="2">
        <v>0</v>
      </c>
      <c r="K18" s="2"/>
      <c r="L18" s="1">
        <f t="shared" si="0"/>
        <v>24783449.999999996</v>
      </c>
      <c r="M18" s="13">
        <f t="shared" si="0"/>
        <v>4048020</v>
      </c>
      <c r="N18" s="14">
        <f>L18+M18</f>
        <v>28831469.999999996</v>
      </c>
      <c r="P18" s="3" t="s">
        <v>15</v>
      </c>
      <c r="Q18" s="2">
        <v>2537</v>
      </c>
      <c r="R18" s="2">
        <v>422</v>
      </c>
      <c r="S18" s="2">
        <v>284</v>
      </c>
      <c r="T18" s="2">
        <v>0</v>
      </c>
      <c r="U18" s="2">
        <v>0</v>
      </c>
      <c r="V18" s="2">
        <v>221</v>
      </c>
      <c r="W18" s="2">
        <v>4275</v>
      </c>
      <c r="X18" s="2">
        <v>0</v>
      </c>
      <c r="Y18" s="2">
        <v>221</v>
      </c>
      <c r="Z18" s="2">
        <v>0</v>
      </c>
      <c r="AA18" s="1">
        <f t="shared" si="1"/>
        <v>7317</v>
      </c>
      <c r="AB18" s="13">
        <f t="shared" si="1"/>
        <v>643</v>
      </c>
      <c r="AC18" s="22">
        <f>AA18+AB18</f>
        <v>7960</v>
      </c>
      <c r="AE18" s="3" t="s">
        <v>15</v>
      </c>
      <c r="AF18" s="2">
        <f t="shared" si="2"/>
        <v>7541.6949152542356</v>
      </c>
      <c r="AG18" s="2">
        <f t="shared" si="2"/>
        <v>9592.4644549763034</v>
      </c>
      <c r="AH18" s="2">
        <f t="shared" si="2"/>
        <v>4300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1036.0163742690061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3387.1053710537099</v>
      </c>
      <c r="AQ18" s="16">
        <f t="shared" si="2"/>
        <v>6295.5209953343701</v>
      </c>
      <c r="AR18" s="14">
        <f t="shared" si="2"/>
        <v>3622.043969849246</v>
      </c>
    </row>
    <row r="19" spans="1:44" ht="15" customHeight="1" thickBot="1" x14ac:dyDescent="0.3">
      <c r="A19" s="4" t="s">
        <v>16</v>
      </c>
      <c r="B19" s="2">
        <v>92851435.999999985</v>
      </c>
      <c r="C19" s="2">
        <v>55507609.999999993</v>
      </c>
      <c r="D19" s="2">
        <v>13177779.999999998</v>
      </c>
      <c r="E19" s="2"/>
      <c r="F19" s="2">
        <v>9749820</v>
      </c>
      <c r="G19" s="2">
        <v>10345000</v>
      </c>
      <c r="H19" s="2">
        <v>12741959.999999998</v>
      </c>
      <c r="I19" s="2">
        <v>868660.00000000012</v>
      </c>
      <c r="J19" s="2">
        <v>0</v>
      </c>
      <c r="K19" s="2"/>
      <c r="L19" s="1">
        <f t="shared" ref="L19" si="3">B19+D19+F19+H19+J19</f>
        <v>128520995.99999999</v>
      </c>
      <c r="M19" s="13">
        <f t="shared" ref="M19" si="4">C19+E19+G19+I19+K19</f>
        <v>66721269.999999993</v>
      </c>
      <c r="N19" s="22">
        <f>L19+M19</f>
        <v>195242265.99999997</v>
      </c>
      <c r="P19" s="4" t="s">
        <v>16</v>
      </c>
      <c r="Q19" s="2">
        <v>12615</v>
      </c>
      <c r="R19" s="2">
        <v>5921</v>
      </c>
      <c r="S19" s="2">
        <v>1458</v>
      </c>
      <c r="T19" s="2">
        <v>0</v>
      </c>
      <c r="U19" s="2">
        <v>960</v>
      </c>
      <c r="V19" s="2">
        <v>1400</v>
      </c>
      <c r="W19" s="2">
        <v>9288</v>
      </c>
      <c r="X19" s="2">
        <v>390</v>
      </c>
      <c r="Y19" s="2">
        <v>1005</v>
      </c>
      <c r="Z19" s="2">
        <v>0</v>
      </c>
      <c r="AA19" s="1">
        <f t="shared" ref="AA19" si="5">Q19+S19+U19+W19+Y19</f>
        <v>25326</v>
      </c>
      <c r="AB19" s="13">
        <f t="shared" ref="AB19" si="6">R19+T19+V19+X19+Z19</f>
        <v>7711</v>
      </c>
      <c r="AC19" s="14">
        <f>AA19+AB19</f>
        <v>33037</v>
      </c>
      <c r="AE19" s="4" t="s">
        <v>16</v>
      </c>
      <c r="AF19" s="2">
        <f t="shared" ref="AF19:AO19" si="7">IFERROR(B19/Q19, "N.A.")</f>
        <v>7360.3992072929041</v>
      </c>
      <c r="AG19" s="2">
        <f t="shared" si="7"/>
        <v>9374.7019084614076</v>
      </c>
      <c r="AH19" s="2">
        <f t="shared" si="7"/>
        <v>9038.2578875171457</v>
      </c>
      <c r="AI19" s="2" t="str">
        <f t="shared" si="7"/>
        <v>N.A.</v>
      </c>
      <c r="AJ19" s="2">
        <f t="shared" si="7"/>
        <v>10156.0625</v>
      </c>
      <c r="AK19" s="2">
        <f t="shared" si="7"/>
        <v>7389.2857142857147</v>
      </c>
      <c r="AL19" s="2">
        <f t="shared" si="7"/>
        <v>1371.8733850129197</v>
      </c>
      <c r="AM19" s="2">
        <f t="shared" si="7"/>
        <v>2227.3333333333335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5074.6661928452968</v>
      </c>
      <c r="AQ19" s="16">
        <f t="shared" ref="AQ19" si="9">IFERROR(M19/AB19, "N.A.")</f>
        <v>8652.7389443651919</v>
      </c>
      <c r="AR19" s="14">
        <f t="shared" ref="AR19" si="10">IFERROR(N19/AC19, "N.A.")</f>
        <v>5909.8061567333589</v>
      </c>
    </row>
    <row r="20" spans="1:44" ht="15" customHeight="1" thickBot="1" x14ac:dyDescent="0.3">
      <c r="A20" s="5" t="s">
        <v>0</v>
      </c>
      <c r="B20" s="28">
        <f>B19+C19</f>
        <v>148359045.99999997</v>
      </c>
      <c r="C20" s="30"/>
      <c r="D20" s="28">
        <f>D19+E19</f>
        <v>13177779.999999998</v>
      </c>
      <c r="E20" s="30"/>
      <c r="F20" s="28">
        <f>F19+G19</f>
        <v>20094820</v>
      </c>
      <c r="G20" s="30"/>
      <c r="H20" s="28">
        <f>H19+I19</f>
        <v>13610619.999999998</v>
      </c>
      <c r="I20" s="30"/>
      <c r="J20" s="28">
        <f>J19+K19</f>
        <v>0</v>
      </c>
      <c r="K20" s="30"/>
      <c r="L20" s="28">
        <f>L19+M19</f>
        <v>195242265.99999997</v>
      </c>
      <c r="M20" s="29"/>
      <c r="N20" s="23">
        <f>B20+D20+F20+H20+J20</f>
        <v>195242265.99999997</v>
      </c>
      <c r="P20" s="5" t="s">
        <v>0</v>
      </c>
      <c r="Q20" s="28">
        <f>Q19+R19</f>
        <v>18536</v>
      </c>
      <c r="R20" s="30"/>
      <c r="S20" s="28">
        <f>S19+T19</f>
        <v>1458</v>
      </c>
      <c r="T20" s="30"/>
      <c r="U20" s="28">
        <f>U19+V19</f>
        <v>2360</v>
      </c>
      <c r="V20" s="30"/>
      <c r="W20" s="28">
        <f>W19+X19</f>
        <v>9678</v>
      </c>
      <c r="X20" s="30"/>
      <c r="Y20" s="28">
        <f>Y19+Z19</f>
        <v>1005</v>
      </c>
      <c r="Z20" s="30"/>
      <c r="AA20" s="28">
        <f>AA19+AB19</f>
        <v>33037</v>
      </c>
      <c r="AB20" s="30"/>
      <c r="AC20" s="24">
        <f>Q20+S20+U20+W20+Y20</f>
        <v>33037</v>
      </c>
      <c r="AE20" s="5" t="s">
        <v>0</v>
      </c>
      <c r="AF20" s="31">
        <f>IFERROR(B20/Q20,"N.A.")</f>
        <v>8003.832865774707</v>
      </c>
      <c r="AG20" s="32"/>
      <c r="AH20" s="31">
        <f>IFERROR(D20/S20,"N.A.")</f>
        <v>9038.2578875171457</v>
      </c>
      <c r="AI20" s="32"/>
      <c r="AJ20" s="31">
        <f>IFERROR(F20/U20,"N.A.")</f>
        <v>8514.7542372881362</v>
      </c>
      <c r="AK20" s="32"/>
      <c r="AL20" s="31">
        <f>IFERROR(H20/W20,"N.A.")</f>
        <v>1406.34635255218</v>
      </c>
      <c r="AM20" s="32"/>
      <c r="AN20" s="31">
        <f>IFERROR(J20/Y20,"N.A.")</f>
        <v>0</v>
      </c>
      <c r="AO20" s="32"/>
      <c r="AP20" s="31">
        <f>IFERROR(L20/AA20,"N.A.")</f>
        <v>5909.8061567333589</v>
      </c>
      <c r="AQ20" s="32"/>
      <c r="AR20" s="17">
        <f>IFERROR(N20/AC20, "N.A.")</f>
        <v>5909.8061567333589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21627710</v>
      </c>
      <c r="C27" s="2"/>
      <c r="D27" s="2">
        <v>1221200</v>
      </c>
      <c r="E27" s="2"/>
      <c r="F27" s="2">
        <v>9749820</v>
      </c>
      <c r="G27" s="2"/>
      <c r="H27" s="2">
        <v>4962630</v>
      </c>
      <c r="I27" s="2"/>
      <c r="J27" s="2">
        <v>0</v>
      </c>
      <c r="K27" s="2"/>
      <c r="L27" s="1">
        <f t="shared" ref="L27:M30" si="11">B27+D27+F27+H27+J27</f>
        <v>37561360</v>
      </c>
      <c r="M27" s="13">
        <f t="shared" si="11"/>
        <v>0</v>
      </c>
      <c r="N27" s="14">
        <f>L27+M27</f>
        <v>37561360</v>
      </c>
      <c r="P27" s="3" t="s">
        <v>12</v>
      </c>
      <c r="Q27" s="2">
        <v>3043</v>
      </c>
      <c r="R27" s="2">
        <v>0</v>
      </c>
      <c r="S27" s="2">
        <v>284</v>
      </c>
      <c r="T27" s="2">
        <v>0</v>
      </c>
      <c r="U27" s="2">
        <v>960</v>
      </c>
      <c r="V27" s="2">
        <v>0</v>
      </c>
      <c r="W27" s="2">
        <v>2006</v>
      </c>
      <c r="X27" s="2">
        <v>0</v>
      </c>
      <c r="Y27" s="2">
        <v>392</v>
      </c>
      <c r="Z27" s="2">
        <v>0</v>
      </c>
      <c r="AA27" s="1">
        <f t="shared" ref="AA27:AB30" si="12">Q27+S27+U27+W27+Y27</f>
        <v>6685</v>
      </c>
      <c r="AB27" s="13">
        <f t="shared" si="12"/>
        <v>0</v>
      </c>
      <c r="AC27" s="14">
        <f>AA27+AB27</f>
        <v>6685</v>
      </c>
      <c r="AE27" s="3" t="s">
        <v>12</v>
      </c>
      <c r="AF27" s="2">
        <f t="shared" ref="AF27:AR30" si="13">IFERROR(B27/Q27, "N.A.")</f>
        <v>7107.3644429838978</v>
      </c>
      <c r="AG27" s="2" t="str">
        <f t="shared" si="13"/>
        <v>N.A.</v>
      </c>
      <c r="AH27" s="2">
        <f t="shared" si="13"/>
        <v>4300</v>
      </c>
      <c r="AI27" s="2" t="str">
        <f t="shared" si="13"/>
        <v>N.A.</v>
      </c>
      <c r="AJ27" s="2">
        <f t="shared" si="13"/>
        <v>10156.0625</v>
      </c>
      <c r="AK27" s="2" t="str">
        <f t="shared" si="13"/>
        <v>N.A.</v>
      </c>
      <c r="AL27" s="2">
        <f t="shared" si="13"/>
        <v>2473.8933200398806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5618.7524308152579</v>
      </c>
      <c r="AQ27" s="16" t="str">
        <f t="shared" si="13"/>
        <v>N.A.</v>
      </c>
      <c r="AR27" s="14">
        <f t="shared" si="13"/>
        <v>5618.7524308152579</v>
      </c>
    </row>
    <row r="28" spans="1:44" ht="15" customHeight="1" thickBot="1" x14ac:dyDescent="0.3">
      <c r="A28" s="3" t="s">
        <v>13</v>
      </c>
      <c r="B28" s="2">
        <v>2442400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2442400</v>
      </c>
      <c r="M28" s="13">
        <f t="shared" si="11"/>
        <v>0</v>
      </c>
      <c r="N28" s="14">
        <f>L28+M28</f>
        <v>2442400</v>
      </c>
      <c r="P28" s="3" t="s">
        <v>13</v>
      </c>
      <c r="Q28" s="2">
        <v>284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284</v>
      </c>
      <c r="AB28" s="13">
        <f t="shared" si="12"/>
        <v>0</v>
      </c>
      <c r="AC28" s="14">
        <f>AA28+AB28</f>
        <v>284</v>
      </c>
      <c r="AE28" s="3" t="s">
        <v>13</v>
      </c>
      <c r="AF28" s="2">
        <f t="shared" si="13"/>
        <v>8600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8600</v>
      </c>
      <c r="AQ28" s="16" t="str">
        <f t="shared" si="13"/>
        <v>N.A.</v>
      </c>
      <c r="AR28" s="14">
        <f t="shared" si="13"/>
        <v>8600</v>
      </c>
    </row>
    <row r="29" spans="1:44" ht="15" customHeight="1" thickBot="1" x14ac:dyDescent="0.3">
      <c r="A29" s="3" t="s">
        <v>14</v>
      </c>
      <c r="B29" s="2">
        <v>31273089.999999996</v>
      </c>
      <c r="C29" s="2">
        <v>36853919.999999993</v>
      </c>
      <c r="D29" s="2">
        <v>10735380</v>
      </c>
      <c r="E29" s="2"/>
      <c r="F29" s="2"/>
      <c r="G29" s="2">
        <v>7292000</v>
      </c>
      <c r="H29" s="2"/>
      <c r="I29" s="2">
        <v>581360</v>
      </c>
      <c r="J29" s="2"/>
      <c r="K29" s="2"/>
      <c r="L29" s="1">
        <f t="shared" si="11"/>
        <v>42008470</v>
      </c>
      <c r="M29" s="13">
        <f t="shared" si="11"/>
        <v>44727279.999999993</v>
      </c>
      <c r="N29" s="14">
        <f>L29+M29</f>
        <v>86735750</v>
      </c>
      <c r="P29" s="3" t="s">
        <v>14</v>
      </c>
      <c r="Q29" s="2">
        <v>2888</v>
      </c>
      <c r="R29" s="2">
        <v>3818</v>
      </c>
      <c r="S29" s="2">
        <v>890</v>
      </c>
      <c r="T29" s="2">
        <v>0</v>
      </c>
      <c r="U29" s="2">
        <v>0</v>
      </c>
      <c r="V29" s="2">
        <v>674</v>
      </c>
      <c r="W29" s="2">
        <v>0</v>
      </c>
      <c r="X29" s="2">
        <v>169</v>
      </c>
      <c r="Y29" s="2">
        <v>0</v>
      </c>
      <c r="Z29" s="2">
        <v>0</v>
      </c>
      <c r="AA29" s="1">
        <f t="shared" si="12"/>
        <v>3778</v>
      </c>
      <c r="AB29" s="13">
        <f t="shared" si="12"/>
        <v>4661</v>
      </c>
      <c r="AC29" s="14">
        <f>AA29+AB29</f>
        <v>8439</v>
      </c>
      <c r="AE29" s="3" t="s">
        <v>14</v>
      </c>
      <c r="AF29" s="2">
        <f t="shared" si="13"/>
        <v>10828.632271468143</v>
      </c>
      <c r="AG29" s="2">
        <f t="shared" si="13"/>
        <v>9652.6767941330527</v>
      </c>
      <c r="AH29" s="2">
        <f t="shared" si="13"/>
        <v>12062.224719101123</v>
      </c>
      <c r="AI29" s="2" t="str">
        <f t="shared" si="13"/>
        <v>N.A.</v>
      </c>
      <c r="AJ29" s="2" t="str">
        <f t="shared" si="13"/>
        <v>N.A.</v>
      </c>
      <c r="AK29" s="2">
        <f t="shared" si="13"/>
        <v>10818.991097922848</v>
      </c>
      <c r="AL29" s="2" t="str">
        <f t="shared" si="13"/>
        <v>N.A.</v>
      </c>
      <c r="AM29" s="2">
        <f t="shared" si="13"/>
        <v>3440</v>
      </c>
      <c r="AN29" s="2" t="str">
        <f t="shared" si="13"/>
        <v>N.A.</v>
      </c>
      <c r="AO29" s="2" t="str">
        <f t="shared" si="13"/>
        <v>N.A.</v>
      </c>
      <c r="AP29" s="15">
        <f t="shared" si="13"/>
        <v>11119.235044997353</v>
      </c>
      <c r="AQ29" s="16">
        <f t="shared" si="13"/>
        <v>9596.0695129800461</v>
      </c>
      <c r="AR29" s="14">
        <f t="shared" si="13"/>
        <v>10277.965398743927</v>
      </c>
    </row>
    <row r="30" spans="1:44" ht="15" customHeight="1" thickBot="1" x14ac:dyDescent="0.3">
      <c r="A30" s="3" t="s">
        <v>15</v>
      </c>
      <c r="B30" s="2">
        <v>17694930</v>
      </c>
      <c r="C30" s="2">
        <v>4048020</v>
      </c>
      <c r="D30" s="2">
        <v>1221200</v>
      </c>
      <c r="E30" s="2"/>
      <c r="F30" s="2"/>
      <c r="G30" s="2">
        <v>0</v>
      </c>
      <c r="H30" s="2">
        <v>2994100.0000000009</v>
      </c>
      <c r="I30" s="2"/>
      <c r="J30" s="2"/>
      <c r="K30" s="2"/>
      <c r="L30" s="1">
        <f t="shared" si="11"/>
        <v>21910230</v>
      </c>
      <c r="M30" s="13">
        <f t="shared" si="11"/>
        <v>4048020</v>
      </c>
      <c r="N30" s="14">
        <f>L30+M30</f>
        <v>25958250</v>
      </c>
      <c r="P30" s="3" t="s">
        <v>15</v>
      </c>
      <c r="Q30" s="2">
        <v>2314</v>
      </c>
      <c r="R30" s="2">
        <v>422</v>
      </c>
      <c r="S30" s="2">
        <v>284</v>
      </c>
      <c r="T30" s="2">
        <v>0</v>
      </c>
      <c r="U30" s="2">
        <v>0</v>
      </c>
      <c r="V30" s="2">
        <v>221</v>
      </c>
      <c r="W30" s="2">
        <v>3005</v>
      </c>
      <c r="X30" s="2">
        <v>0</v>
      </c>
      <c r="Y30" s="2">
        <v>0</v>
      </c>
      <c r="Z30" s="2">
        <v>0</v>
      </c>
      <c r="AA30" s="1">
        <f t="shared" si="12"/>
        <v>5603</v>
      </c>
      <c r="AB30" s="13">
        <f t="shared" si="12"/>
        <v>643</v>
      </c>
      <c r="AC30" s="22">
        <f>AA30+AB30</f>
        <v>6246</v>
      </c>
      <c r="AE30" s="3" t="s">
        <v>15</v>
      </c>
      <c r="AF30" s="2">
        <f t="shared" si="13"/>
        <v>7646.9014693171994</v>
      </c>
      <c r="AG30" s="2">
        <f t="shared" si="13"/>
        <v>9592.4644549763034</v>
      </c>
      <c r="AH30" s="2">
        <f t="shared" si="13"/>
        <v>4300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996.37271214642294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3910.4461895413169</v>
      </c>
      <c r="AQ30" s="16">
        <f t="shared" si="13"/>
        <v>6295.5209953343701</v>
      </c>
      <c r="AR30" s="14">
        <f t="shared" si="13"/>
        <v>4155.979827089337</v>
      </c>
    </row>
    <row r="31" spans="1:44" ht="15" customHeight="1" thickBot="1" x14ac:dyDescent="0.3">
      <c r="A31" s="4" t="s">
        <v>16</v>
      </c>
      <c r="B31" s="2">
        <v>73038130</v>
      </c>
      <c r="C31" s="2">
        <v>40901939.999999993</v>
      </c>
      <c r="D31" s="2">
        <v>13177779.999999998</v>
      </c>
      <c r="E31" s="2"/>
      <c r="F31" s="2">
        <v>9749820</v>
      </c>
      <c r="G31" s="2">
        <v>7292000</v>
      </c>
      <c r="H31" s="2">
        <v>7956730.0000000009</v>
      </c>
      <c r="I31" s="2">
        <v>581360</v>
      </c>
      <c r="J31" s="2">
        <v>0</v>
      </c>
      <c r="K31" s="2"/>
      <c r="L31" s="1">
        <f t="shared" ref="L31" si="14">B31+D31+F31+H31+J31</f>
        <v>103922460</v>
      </c>
      <c r="M31" s="13">
        <f t="shared" ref="M31" si="15">C31+E31+G31+I31+K31</f>
        <v>48775299.999999993</v>
      </c>
      <c r="N31" s="22">
        <f>L31+M31</f>
        <v>152697760</v>
      </c>
      <c r="P31" s="4" t="s">
        <v>16</v>
      </c>
      <c r="Q31" s="2">
        <v>8529</v>
      </c>
      <c r="R31" s="2">
        <v>4240</v>
      </c>
      <c r="S31" s="2">
        <v>1458</v>
      </c>
      <c r="T31" s="2">
        <v>0</v>
      </c>
      <c r="U31" s="2">
        <v>960</v>
      </c>
      <c r="V31" s="2">
        <v>895</v>
      </c>
      <c r="W31" s="2">
        <v>5011</v>
      </c>
      <c r="X31" s="2">
        <v>169</v>
      </c>
      <c r="Y31" s="2">
        <v>392</v>
      </c>
      <c r="Z31" s="2">
        <v>0</v>
      </c>
      <c r="AA31" s="1">
        <f t="shared" ref="AA31" si="16">Q31+S31+U31+W31+Y31</f>
        <v>16350</v>
      </c>
      <c r="AB31" s="13">
        <f t="shared" ref="AB31" si="17">R31+T31+V31+X31+Z31</f>
        <v>5304</v>
      </c>
      <c r="AC31" s="14">
        <f>AA31+AB31</f>
        <v>21654</v>
      </c>
      <c r="AE31" s="4" t="s">
        <v>16</v>
      </c>
      <c r="AF31" s="2">
        <f t="shared" ref="AF31:AO31" si="18">IFERROR(B31/Q31, "N.A.")</f>
        <v>8563.5045140110215</v>
      </c>
      <c r="AG31" s="2">
        <f t="shared" si="18"/>
        <v>9646.6839622641492</v>
      </c>
      <c r="AH31" s="2">
        <f t="shared" si="18"/>
        <v>9038.2578875171457</v>
      </c>
      <c r="AI31" s="2" t="str">
        <f t="shared" si="18"/>
        <v>N.A.</v>
      </c>
      <c r="AJ31" s="2">
        <f t="shared" si="18"/>
        <v>10156.0625</v>
      </c>
      <c r="AK31" s="2">
        <f t="shared" si="18"/>
        <v>8147.4860335195526</v>
      </c>
      <c r="AL31" s="2">
        <f t="shared" si="18"/>
        <v>1587.8527240071844</v>
      </c>
      <c r="AM31" s="2">
        <f t="shared" si="18"/>
        <v>3440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6356.1137614678901</v>
      </c>
      <c r="AQ31" s="16">
        <f t="shared" ref="AQ31" si="20">IFERROR(M31/AB31, "N.A.")</f>
        <v>9195.9464555052782</v>
      </c>
      <c r="AR31" s="14">
        <f t="shared" ref="AR31" si="21">IFERROR(N31/AC31, "N.A.")</f>
        <v>7051.7114620855273</v>
      </c>
    </row>
    <row r="32" spans="1:44" ht="15" customHeight="1" thickBot="1" x14ac:dyDescent="0.3">
      <c r="A32" s="5" t="s">
        <v>0</v>
      </c>
      <c r="B32" s="28">
        <f>B31+C31</f>
        <v>113940070</v>
      </c>
      <c r="C32" s="30"/>
      <c r="D32" s="28">
        <f>D31+E31</f>
        <v>13177779.999999998</v>
      </c>
      <c r="E32" s="30"/>
      <c r="F32" s="28">
        <f>F31+G31</f>
        <v>17041820</v>
      </c>
      <c r="G32" s="30"/>
      <c r="H32" s="28">
        <f>H31+I31</f>
        <v>8538090</v>
      </c>
      <c r="I32" s="30"/>
      <c r="J32" s="28">
        <f>J31+K31</f>
        <v>0</v>
      </c>
      <c r="K32" s="30"/>
      <c r="L32" s="28">
        <f>L31+M31</f>
        <v>152697760</v>
      </c>
      <c r="M32" s="29"/>
      <c r="N32" s="23">
        <f>B32+D32+F32+H32+J32</f>
        <v>152697760</v>
      </c>
      <c r="P32" s="5" t="s">
        <v>0</v>
      </c>
      <c r="Q32" s="28">
        <f>Q31+R31</f>
        <v>12769</v>
      </c>
      <c r="R32" s="30"/>
      <c r="S32" s="28">
        <f>S31+T31</f>
        <v>1458</v>
      </c>
      <c r="T32" s="30"/>
      <c r="U32" s="28">
        <f>U31+V31</f>
        <v>1855</v>
      </c>
      <c r="V32" s="30"/>
      <c r="W32" s="28">
        <f>W31+X31</f>
        <v>5180</v>
      </c>
      <c r="X32" s="30"/>
      <c r="Y32" s="28">
        <f>Y31+Z31</f>
        <v>392</v>
      </c>
      <c r="Z32" s="30"/>
      <c r="AA32" s="28">
        <f>AA31+AB31</f>
        <v>21654</v>
      </c>
      <c r="AB32" s="30"/>
      <c r="AC32" s="24">
        <f>Q32+S32+U32+W32+Y32</f>
        <v>21654</v>
      </c>
      <c r="AE32" s="5" t="s">
        <v>0</v>
      </c>
      <c r="AF32" s="31">
        <f>IFERROR(B32/Q32,"N.A.")</f>
        <v>8923.1787923878146</v>
      </c>
      <c r="AG32" s="32"/>
      <c r="AH32" s="31">
        <f>IFERROR(D32/S32,"N.A.")</f>
        <v>9038.2578875171457</v>
      </c>
      <c r="AI32" s="32"/>
      <c r="AJ32" s="31">
        <f>IFERROR(F32/U32,"N.A.")</f>
        <v>9186.9649595687333</v>
      </c>
      <c r="AK32" s="32"/>
      <c r="AL32" s="31">
        <f>IFERROR(H32/W32,"N.A.")</f>
        <v>1648.2799227799228</v>
      </c>
      <c r="AM32" s="32"/>
      <c r="AN32" s="31">
        <f>IFERROR(J32/Y32,"N.A.")</f>
        <v>0</v>
      </c>
      <c r="AO32" s="32"/>
      <c r="AP32" s="31">
        <f>IFERROR(L32/AA32,"N.A.")</f>
        <v>7051.7114620855273</v>
      </c>
      <c r="AQ32" s="32"/>
      <c r="AR32" s="17">
        <f>IFERROR(N32/AC32, "N.A.")</f>
        <v>7051.7114620855273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7381375.9999999991</v>
      </c>
      <c r="C39" s="2"/>
      <c r="D39" s="2"/>
      <c r="E39" s="2"/>
      <c r="F39" s="2"/>
      <c r="G39" s="2"/>
      <c r="H39" s="2">
        <v>3350359.9999999995</v>
      </c>
      <c r="I39" s="2"/>
      <c r="J39" s="2">
        <v>0</v>
      </c>
      <c r="K39" s="2"/>
      <c r="L39" s="1">
        <f t="shared" ref="L39:M42" si="22">B39+D39+F39+H39+J39</f>
        <v>10731735.999999998</v>
      </c>
      <c r="M39" s="13">
        <f t="shared" si="22"/>
        <v>0</v>
      </c>
      <c r="N39" s="14">
        <f>L39+M39</f>
        <v>10731735.999999998</v>
      </c>
      <c r="P39" s="3" t="s">
        <v>12</v>
      </c>
      <c r="Q39" s="2">
        <v>1848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3007</v>
      </c>
      <c r="X39" s="2">
        <v>0</v>
      </c>
      <c r="Y39" s="2">
        <v>392</v>
      </c>
      <c r="Z39" s="2">
        <v>0</v>
      </c>
      <c r="AA39" s="1">
        <f t="shared" ref="AA39:AB42" si="23">Q39+S39+U39+W39+Y39</f>
        <v>5247</v>
      </c>
      <c r="AB39" s="13">
        <f t="shared" si="23"/>
        <v>0</v>
      </c>
      <c r="AC39" s="14">
        <f>AA39+AB39</f>
        <v>5247</v>
      </c>
      <c r="AE39" s="3" t="s">
        <v>12</v>
      </c>
      <c r="AF39" s="2">
        <f t="shared" ref="AF39:AR42" si="24">IFERROR(B39/Q39, "N.A.")</f>
        <v>3994.2510822510817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1114.1868972397738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2045.3089384410137</v>
      </c>
      <c r="AQ39" s="16" t="str">
        <f t="shared" si="24"/>
        <v>N.A.</v>
      </c>
      <c r="AR39" s="14">
        <f t="shared" si="24"/>
        <v>2045.3089384410137</v>
      </c>
    </row>
    <row r="40" spans="1:44" ht="15" customHeight="1" thickBot="1" x14ac:dyDescent="0.3">
      <c r="A40" s="3" t="s">
        <v>13</v>
      </c>
      <c r="B40" s="2">
        <v>3165660.0000000005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3165660.0000000005</v>
      </c>
      <c r="M40" s="13">
        <f t="shared" si="22"/>
        <v>0</v>
      </c>
      <c r="N40" s="14">
        <f>L40+M40</f>
        <v>3165660.0000000005</v>
      </c>
      <c r="P40" s="3" t="s">
        <v>13</v>
      </c>
      <c r="Q40" s="2">
        <v>949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949</v>
      </c>
      <c r="AB40" s="13">
        <f t="shared" si="23"/>
        <v>0</v>
      </c>
      <c r="AC40" s="14">
        <f>AA40+AB40</f>
        <v>949</v>
      </c>
      <c r="AE40" s="3" t="s">
        <v>13</v>
      </c>
      <c r="AF40" s="2">
        <f t="shared" si="24"/>
        <v>3335.7850368809277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3335.7850368809277</v>
      </c>
      <c r="AQ40" s="16" t="str">
        <f t="shared" si="24"/>
        <v>N.A.</v>
      </c>
      <c r="AR40" s="14">
        <f t="shared" si="24"/>
        <v>3335.7850368809277</v>
      </c>
    </row>
    <row r="41" spans="1:44" ht="15" customHeight="1" thickBot="1" x14ac:dyDescent="0.3">
      <c r="A41" s="3" t="s">
        <v>14</v>
      </c>
      <c r="B41" s="2">
        <v>7827920</v>
      </c>
      <c r="C41" s="2">
        <v>14605669.999999998</v>
      </c>
      <c r="D41" s="2"/>
      <c r="E41" s="2"/>
      <c r="F41" s="2"/>
      <c r="G41" s="2">
        <v>3053000</v>
      </c>
      <c r="H41" s="2"/>
      <c r="I41" s="2">
        <v>287300</v>
      </c>
      <c r="J41" s="2"/>
      <c r="K41" s="2"/>
      <c r="L41" s="1">
        <f t="shared" si="22"/>
        <v>7827920</v>
      </c>
      <c r="M41" s="13">
        <f t="shared" si="22"/>
        <v>17945970</v>
      </c>
      <c r="N41" s="14">
        <f>L41+M41</f>
        <v>25773890</v>
      </c>
      <c r="P41" s="3" t="s">
        <v>14</v>
      </c>
      <c r="Q41" s="2">
        <v>1066</v>
      </c>
      <c r="R41" s="2">
        <v>1681</v>
      </c>
      <c r="S41" s="2">
        <v>0</v>
      </c>
      <c r="T41" s="2">
        <v>0</v>
      </c>
      <c r="U41" s="2">
        <v>0</v>
      </c>
      <c r="V41" s="2">
        <v>505</v>
      </c>
      <c r="W41" s="2">
        <v>0</v>
      </c>
      <c r="X41" s="2">
        <v>221</v>
      </c>
      <c r="Y41" s="2">
        <v>0</v>
      </c>
      <c r="Z41" s="2">
        <v>0</v>
      </c>
      <c r="AA41" s="1">
        <f t="shared" si="23"/>
        <v>1066</v>
      </c>
      <c r="AB41" s="13">
        <f t="shared" si="23"/>
        <v>2407</v>
      </c>
      <c r="AC41" s="14">
        <f>AA41+AB41</f>
        <v>3473</v>
      </c>
      <c r="AE41" s="3" t="s">
        <v>14</v>
      </c>
      <c r="AF41" s="2">
        <f t="shared" si="24"/>
        <v>7343.264540337711</v>
      </c>
      <c r="AG41" s="2">
        <f t="shared" si="24"/>
        <v>8688.6793575252814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6045.5445544554459</v>
      </c>
      <c r="AL41" s="2" t="str">
        <f t="shared" si="24"/>
        <v>N.A.</v>
      </c>
      <c r="AM41" s="2">
        <f t="shared" si="24"/>
        <v>1300</v>
      </c>
      <c r="AN41" s="2" t="str">
        <f t="shared" si="24"/>
        <v>N.A.</v>
      </c>
      <c r="AO41" s="2" t="str">
        <f t="shared" si="24"/>
        <v>N.A.</v>
      </c>
      <c r="AP41" s="15">
        <f t="shared" si="24"/>
        <v>7343.264540337711</v>
      </c>
      <c r="AQ41" s="16">
        <f t="shared" si="24"/>
        <v>7455.7415870378063</v>
      </c>
      <c r="AR41" s="14">
        <f t="shared" si="24"/>
        <v>7421.2179671753529</v>
      </c>
    </row>
    <row r="42" spans="1:44" ht="15" customHeight="1" thickBot="1" x14ac:dyDescent="0.3">
      <c r="A42" s="3" t="s">
        <v>15</v>
      </c>
      <c r="B42" s="2">
        <v>1438350</v>
      </c>
      <c r="C42" s="2"/>
      <c r="D42" s="2"/>
      <c r="E42" s="2"/>
      <c r="F42" s="2"/>
      <c r="G42" s="2"/>
      <c r="H42" s="2">
        <v>1434870</v>
      </c>
      <c r="I42" s="2"/>
      <c r="J42" s="2">
        <v>0</v>
      </c>
      <c r="K42" s="2"/>
      <c r="L42" s="1">
        <f t="shared" si="22"/>
        <v>2873220</v>
      </c>
      <c r="M42" s="13">
        <f t="shared" si="22"/>
        <v>0</v>
      </c>
      <c r="N42" s="14">
        <f>L42+M42</f>
        <v>2873220</v>
      </c>
      <c r="P42" s="3" t="s">
        <v>15</v>
      </c>
      <c r="Q42" s="2">
        <v>223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1270</v>
      </c>
      <c r="X42" s="2">
        <v>0</v>
      </c>
      <c r="Y42" s="2">
        <v>221</v>
      </c>
      <c r="Z42" s="2">
        <v>0</v>
      </c>
      <c r="AA42" s="1">
        <f t="shared" si="23"/>
        <v>1714</v>
      </c>
      <c r="AB42" s="13">
        <f t="shared" si="23"/>
        <v>0</v>
      </c>
      <c r="AC42" s="14">
        <f>AA42+AB42</f>
        <v>1714</v>
      </c>
      <c r="AE42" s="3" t="s">
        <v>15</v>
      </c>
      <c r="AF42" s="2">
        <f t="shared" si="24"/>
        <v>6450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1129.8188976377953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1676.3243873978997</v>
      </c>
      <c r="AQ42" s="16" t="str">
        <f t="shared" si="24"/>
        <v>N.A.</v>
      </c>
      <c r="AR42" s="14">
        <f t="shared" si="24"/>
        <v>1676.3243873978997</v>
      </c>
    </row>
    <row r="43" spans="1:44" ht="15" customHeight="1" thickBot="1" x14ac:dyDescent="0.3">
      <c r="A43" s="4" t="s">
        <v>16</v>
      </c>
      <c r="B43" s="2">
        <v>19813306</v>
      </c>
      <c r="C43" s="2">
        <v>14605669.999999998</v>
      </c>
      <c r="D43" s="2"/>
      <c r="E43" s="2"/>
      <c r="F43" s="2"/>
      <c r="G43" s="2">
        <v>3053000</v>
      </c>
      <c r="H43" s="2">
        <v>4785229.9999999991</v>
      </c>
      <c r="I43" s="2">
        <v>287300</v>
      </c>
      <c r="J43" s="2">
        <v>0</v>
      </c>
      <c r="K43" s="2"/>
      <c r="L43" s="1">
        <f t="shared" ref="L43" si="25">B43+D43+F43+H43+J43</f>
        <v>24598536</v>
      </c>
      <c r="M43" s="13">
        <f t="shared" ref="M43" si="26">C43+E43+G43+I43+K43</f>
        <v>17945970</v>
      </c>
      <c r="N43" s="22">
        <f>L43+M43</f>
        <v>42544506</v>
      </c>
      <c r="P43" s="4" t="s">
        <v>16</v>
      </c>
      <c r="Q43" s="2">
        <v>4086</v>
      </c>
      <c r="R43" s="2">
        <v>1681</v>
      </c>
      <c r="S43" s="2">
        <v>0</v>
      </c>
      <c r="T43" s="2">
        <v>0</v>
      </c>
      <c r="U43" s="2">
        <v>0</v>
      </c>
      <c r="V43" s="2">
        <v>505</v>
      </c>
      <c r="W43" s="2">
        <v>4277</v>
      </c>
      <c r="X43" s="2">
        <v>221</v>
      </c>
      <c r="Y43" s="2">
        <v>613</v>
      </c>
      <c r="Z43" s="2">
        <v>0</v>
      </c>
      <c r="AA43" s="1">
        <f t="shared" ref="AA43" si="27">Q43+S43+U43+W43+Y43</f>
        <v>8976</v>
      </c>
      <c r="AB43" s="13">
        <f t="shared" ref="AB43" si="28">R43+T43+V43+X43+Z43</f>
        <v>2407</v>
      </c>
      <c r="AC43" s="22">
        <f>AA43+AB43</f>
        <v>11383</v>
      </c>
      <c r="AE43" s="4" t="s">
        <v>16</v>
      </c>
      <c r="AF43" s="2">
        <f t="shared" ref="AF43:AO43" si="29">IFERROR(B43/Q43, "N.A.")</f>
        <v>4849.0714635340182</v>
      </c>
      <c r="AG43" s="2">
        <f t="shared" si="29"/>
        <v>8688.6793575252814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6045.5445544554459</v>
      </c>
      <c r="AL43" s="2">
        <f t="shared" si="29"/>
        <v>1118.8286181903202</v>
      </c>
      <c r="AM43" s="2">
        <f t="shared" si="29"/>
        <v>1300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2740.4786096256685</v>
      </c>
      <c r="AQ43" s="16">
        <f t="shared" ref="AQ43" si="31">IFERROR(M43/AB43, "N.A.")</f>
        <v>7455.7415870378063</v>
      </c>
      <c r="AR43" s="14">
        <f t="shared" ref="AR43" si="32">IFERROR(N43/AC43, "N.A.")</f>
        <v>3737.547746639726</v>
      </c>
    </row>
    <row r="44" spans="1:44" ht="15" customHeight="1" thickBot="1" x14ac:dyDescent="0.3">
      <c r="A44" s="5" t="s">
        <v>0</v>
      </c>
      <c r="B44" s="28">
        <f>B43+C43</f>
        <v>34418976</v>
      </c>
      <c r="C44" s="30"/>
      <c r="D44" s="28">
        <f>D43+E43</f>
        <v>0</v>
      </c>
      <c r="E44" s="30"/>
      <c r="F44" s="28">
        <f>F43+G43</f>
        <v>3053000</v>
      </c>
      <c r="G44" s="30"/>
      <c r="H44" s="28">
        <f>H43+I43</f>
        <v>5072529.9999999991</v>
      </c>
      <c r="I44" s="30"/>
      <c r="J44" s="28">
        <f>J43+K43</f>
        <v>0</v>
      </c>
      <c r="K44" s="30"/>
      <c r="L44" s="28">
        <f>L43+M43</f>
        <v>42544506</v>
      </c>
      <c r="M44" s="29"/>
      <c r="N44" s="23">
        <f>B44+D44+F44+H44+J44</f>
        <v>42544506</v>
      </c>
      <c r="P44" s="5" t="s">
        <v>0</v>
      </c>
      <c r="Q44" s="28">
        <f>Q43+R43</f>
        <v>5767</v>
      </c>
      <c r="R44" s="30"/>
      <c r="S44" s="28">
        <f>S43+T43</f>
        <v>0</v>
      </c>
      <c r="T44" s="30"/>
      <c r="U44" s="28">
        <f>U43+V43</f>
        <v>505</v>
      </c>
      <c r="V44" s="30"/>
      <c r="W44" s="28">
        <f>W43+X43</f>
        <v>4498</v>
      </c>
      <c r="X44" s="30"/>
      <c r="Y44" s="28">
        <f>Y43+Z43</f>
        <v>613</v>
      </c>
      <c r="Z44" s="30"/>
      <c r="AA44" s="28">
        <f>AA43+AB43</f>
        <v>11383</v>
      </c>
      <c r="AB44" s="29"/>
      <c r="AC44" s="23">
        <f>Q44+S44+U44+W44+Y44</f>
        <v>11383</v>
      </c>
      <c r="AE44" s="5" t="s">
        <v>0</v>
      </c>
      <c r="AF44" s="31">
        <f>IFERROR(B44/Q44,"N.A.")</f>
        <v>5968.2635685798505</v>
      </c>
      <c r="AG44" s="32"/>
      <c r="AH44" s="31" t="str">
        <f>IFERROR(D44/S44,"N.A.")</f>
        <v>N.A.</v>
      </c>
      <c r="AI44" s="32"/>
      <c r="AJ44" s="31">
        <f>IFERROR(F44/U44,"N.A.")</f>
        <v>6045.5445544554459</v>
      </c>
      <c r="AK44" s="32"/>
      <c r="AL44" s="31">
        <f>IFERROR(H44/W44,"N.A.")</f>
        <v>1127.7301022676743</v>
      </c>
      <c r="AM44" s="32"/>
      <c r="AN44" s="31">
        <f>IFERROR(J44/Y44,"N.A.")</f>
        <v>0</v>
      </c>
      <c r="AO44" s="32"/>
      <c r="AP44" s="31">
        <f>IFERROR(L44/AA44,"N.A.")</f>
        <v>3737.547746639726</v>
      </c>
      <c r="AQ44" s="32"/>
      <c r="AR44" s="17">
        <f>IFERROR(N44/AC44, "N.A.")</f>
        <v>3737.547746639726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82476046.00000003</v>
      </c>
      <c r="C15" s="2"/>
      <c r="D15" s="2">
        <v>37188059.999999993</v>
      </c>
      <c r="E15" s="2"/>
      <c r="F15" s="2">
        <v>83797014.999999985</v>
      </c>
      <c r="G15" s="2"/>
      <c r="H15" s="2">
        <v>129252660</v>
      </c>
      <c r="I15" s="2"/>
      <c r="J15" s="2">
        <v>0</v>
      </c>
      <c r="K15" s="2"/>
      <c r="L15" s="1">
        <f t="shared" ref="L15:M18" si="0">B15+D15+F15+H15+J15</f>
        <v>332713781</v>
      </c>
      <c r="M15" s="13">
        <f t="shared" si="0"/>
        <v>0</v>
      </c>
      <c r="N15" s="14">
        <f>L15+M15</f>
        <v>332713781</v>
      </c>
      <c r="P15" s="3" t="s">
        <v>12</v>
      </c>
      <c r="Q15" s="2">
        <v>10223</v>
      </c>
      <c r="R15" s="2">
        <v>0</v>
      </c>
      <c r="S15" s="2">
        <v>3335</v>
      </c>
      <c r="T15" s="2">
        <v>0</v>
      </c>
      <c r="U15" s="2">
        <v>7781</v>
      </c>
      <c r="V15" s="2">
        <v>0</v>
      </c>
      <c r="W15" s="2">
        <v>19424</v>
      </c>
      <c r="X15" s="2">
        <v>0</v>
      </c>
      <c r="Y15" s="2">
        <v>2101</v>
      </c>
      <c r="Z15" s="2">
        <v>0</v>
      </c>
      <c r="AA15" s="1">
        <f t="shared" ref="AA15:AB18" si="1">Q15+S15+U15+W15+Y15</f>
        <v>42864</v>
      </c>
      <c r="AB15" s="13">
        <f t="shared" si="1"/>
        <v>0</v>
      </c>
      <c r="AC15" s="14">
        <f>AA15+AB15</f>
        <v>42864</v>
      </c>
      <c r="AE15" s="3" t="s">
        <v>12</v>
      </c>
      <c r="AF15" s="2">
        <f t="shared" ref="AF15:AR18" si="2">IFERROR(B15/Q15, "N.A.")</f>
        <v>8067.695001467283</v>
      </c>
      <c r="AG15" s="2" t="str">
        <f t="shared" si="2"/>
        <v>N.A.</v>
      </c>
      <c r="AH15" s="2">
        <f t="shared" si="2"/>
        <v>11150.842578710643</v>
      </c>
      <c r="AI15" s="2" t="str">
        <f t="shared" si="2"/>
        <v>N.A.</v>
      </c>
      <c r="AJ15" s="2">
        <f t="shared" si="2"/>
        <v>10769.440303302916</v>
      </c>
      <c r="AK15" s="2" t="str">
        <f t="shared" si="2"/>
        <v>N.A.</v>
      </c>
      <c r="AL15" s="2">
        <f t="shared" si="2"/>
        <v>6654.2761532125205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7762.0796239268384</v>
      </c>
      <c r="AQ15" s="16" t="str">
        <f t="shared" si="2"/>
        <v>N.A.</v>
      </c>
      <c r="AR15" s="14">
        <f t="shared" si="2"/>
        <v>7762.0796239268384</v>
      </c>
    </row>
    <row r="16" spans="1:44" ht="15" customHeight="1" thickBot="1" x14ac:dyDescent="0.3">
      <c r="A16" s="3" t="s">
        <v>13</v>
      </c>
      <c r="B16" s="2">
        <v>27089999.999999996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27089999.999999996</v>
      </c>
      <c r="M16" s="13">
        <f t="shared" si="0"/>
        <v>0</v>
      </c>
      <c r="N16" s="14">
        <f>L16+M16</f>
        <v>27089999.999999996</v>
      </c>
      <c r="P16" s="3" t="s">
        <v>13</v>
      </c>
      <c r="Q16" s="2">
        <v>4032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4032</v>
      </c>
      <c r="AB16" s="13">
        <f t="shared" si="1"/>
        <v>0</v>
      </c>
      <c r="AC16" s="14">
        <f>AA16+AB16</f>
        <v>4032</v>
      </c>
      <c r="AE16" s="3" t="s">
        <v>13</v>
      </c>
      <c r="AF16" s="2">
        <f t="shared" si="2"/>
        <v>6718.7499999999991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6718.7499999999991</v>
      </c>
      <c r="AQ16" s="16" t="str">
        <f t="shared" si="2"/>
        <v>N.A.</v>
      </c>
      <c r="AR16" s="14">
        <f t="shared" si="2"/>
        <v>6718.7499999999991</v>
      </c>
    </row>
    <row r="17" spans="1:44" ht="15" customHeight="1" thickBot="1" x14ac:dyDescent="0.3">
      <c r="A17" s="3" t="s">
        <v>14</v>
      </c>
      <c r="B17" s="2">
        <v>192798271.99999988</v>
      </c>
      <c r="C17" s="2">
        <v>1143366879.9999998</v>
      </c>
      <c r="D17" s="2">
        <v>43172710</v>
      </c>
      <c r="E17" s="2">
        <v>13074200</v>
      </c>
      <c r="F17" s="2"/>
      <c r="G17" s="2">
        <v>23159120</v>
      </c>
      <c r="H17" s="2"/>
      <c r="I17" s="2">
        <v>34289800</v>
      </c>
      <c r="J17" s="2">
        <v>0</v>
      </c>
      <c r="K17" s="2"/>
      <c r="L17" s="1">
        <f t="shared" si="0"/>
        <v>235970981.99999988</v>
      </c>
      <c r="M17" s="13">
        <f t="shared" si="0"/>
        <v>1213889999.9999998</v>
      </c>
      <c r="N17" s="14">
        <f>L17+M17</f>
        <v>1449860981.9999995</v>
      </c>
      <c r="P17" s="3" t="s">
        <v>14</v>
      </c>
      <c r="Q17" s="2">
        <v>22036</v>
      </c>
      <c r="R17" s="2">
        <v>105032</v>
      </c>
      <c r="S17" s="2">
        <v>3867</v>
      </c>
      <c r="T17" s="2">
        <v>1593</v>
      </c>
      <c r="U17" s="2">
        <v>0</v>
      </c>
      <c r="V17" s="2">
        <v>2949</v>
      </c>
      <c r="W17" s="2">
        <v>0</v>
      </c>
      <c r="X17" s="2">
        <v>2886</v>
      </c>
      <c r="Y17" s="2">
        <v>373</v>
      </c>
      <c r="Z17" s="2">
        <v>0</v>
      </c>
      <c r="AA17" s="1">
        <f t="shared" si="1"/>
        <v>26276</v>
      </c>
      <c r="AB17" s="13">
        <f t="shared" si="1"/>
        <v>112460</v>
      </c>
      <c r="AC17" s="14">
        <f>AA17+AB17</f>
        <v>138736</v>
      </c>
      <c r="AE17" s="3" t="s">
        <v>14</v>
      </c>
      <c r="AF17" s="2">
        <f t="shared" si="2"/>
        <v>8749.2408785623466</v>
      </c>
      <c r="AG17" s="2">
        <f t="shared" si="2"/>
        <v>10885.890776144412</v>
      </c>
      <c r="AH17" s="2">
        <f t="shared" si="2"/>
        <v>11164.393586759763</v>
      </c>
      <c r="AI17" s="2">
        <f t="shared" si="2"/>
        <v>8207.2818581293159</v>
      </c>
      <c r="AJ17" s="2" t="str">
        <f t="shared" si="2"/>
        <v>N.A.</v>
      </c>
      <c r="AK17" s="2">
        <f t="shared" si="2"/>
        <v>7853.2112580535777</v>
      </c>
      <c r="AL17" s="2" t="str">
        <f t="shared" si="2"/>
        <v>N.A.</v>
      </c>
      <c r="AM17" s="2">
        <f t="shared" si="2"/>
        <v>11881.427581427581</v>
      </c>
      <c r="AN17" s="2">
        <f t="shared" si="2"/>
        <v>0</v>
      </c>
      <c r="AO17" s="2" t="str">
        <f t="shared" si="2"/>
        <v>N.A.</v>
      </c>
      <c r="AP17" s="15">
        <f t="shared" si="2"/>
        <v>8980.4757954026445</v>
      </c>
      <c r="AQ17" s="16">
        <f t="shared" si="2"/>
        <v>10793.971189756356</v>
      </c>
      <c r="AR17" s="14">
        <f t="shared" si="2"/>
        <v>10450.502984084877</v>
      </c>
    </row>
    <row r="18" spans="1:44" ht="15" customHeight="1" thickBot="1" x14ac:dyDescent="0.3">
      <c r="A18" s="3" t="s">
        <v>15</v>
      </c>
      <c r="B18" s="2"/>
      <c r="C18" s="2">
        <v>5435200</v>
      </c>
      <c r="D18" s="2"/>
      <c r="E18" s="2"/>
      <c r="F18" s="2"/>
      <c r="G18" s="2">
        <v>1599600</v>
      </c>
      <c r="H18" s="2">
        <v>0</v>
      </c>
      <c r="I18" s="2"/>
      <c r="J18" s="2"/>
      <c r="K18" s="2"/>
      <c r="L18" s="1">
        <f t="shared" si="0"/>
        <v>0</v>
      </c>
      <c r="M18" s="13">
        <f t="shared" si="0"/>
        <v>7034800</v>
      </c>
      <c r="N18" s="14">
        <f>L18+M18</f>
        <v>7034800</v>
      </c>
      <c r="P18" s="3" t="s">
        <v>15</v>
      </c>
      <c r="Q18" s="2">
        <v>0</v>
      </c>
      <c r="R18" s="2">
        <v>632</v>
      </c>
      <c r="S18" s="2">
        <v>0</v>
      </c>
      <c r="T18" s="2">
        <v>0</v>
      </c>
      <c r="U18" s="2">
        <v>0</v>
      </c>
      <c r="V18" s="2">
        <v>186</v>
      </c>
      <c r="W18" s="2">
        <v>239</v>
      </c>
      <c r="X18" s="2">
        <v>0</v>
      </c>
      <c r="Y18" s="2">
        <v>0</v>
      </c>
      <c r="Z18" s="2">
        <v>0</v>
      </c>
      <c r="AA18" s="1">
        <f t="shared" si="1"/>
        <v>239</v>
      </c>
      <c r="AB18" s="13">
        <f t="shared" si="1"/>
        <v>818</v>
      </c>
      <c r="AC18" s="22">
        <f>AA18+AB18</f>
        <v>1057</v>
      </c>
      <c r="AE18" s="3" t="s">
        <v>15</v>
      </c>
      <c r="AF18" s="2" t="str">
        <f t="shared" si="2"/>
        <v>N.A.</v>
      </c>
      <c r="AG18" s="2">
        <f t="shared" si="2"/>
        <v>8600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8600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>
        <f t="shared" si="2"/>
        <v>8600</v>
      </c>
      <c r="AR18" s="14">
        <f t="shared" si="2"/>
        <v>6655.4399243140961</v>
      </c>
    </row>
    <row r="19" spans="1:44" ht="15" customHeight="1" thickBot="1" x14ac:dyDescent="0.3">
      <c r="A19" s="4" t="s">
        <v>16</v>
      </c>
      <c r="B19" s="2">
        <v>302364318</v>
      </c>
      <c r="C19" s="2">
        <v>1148802079.9999995</v>
      </c>
      <c r="D19" s="2">
        <v>80360770</v>
      </c>
      <c r="E19" s="2">
        <v>13074200</v>
      </c>
      <c r="F19" s="2">
        <v>83797014.999999985</v>
      </c>
      <c r="G19" s="2">
        <v>24758720.000000004</v>
      </c>
      <c r="H19" s="2">
        <v>129252659.99999997</v>
      </c>
      <c r="I19" s="2">
        <v>34289800</v>
      </c>
      <c r="J19" s="2">
        <v>0</v>
      </c>
      <c r="K19" s="2"/>
      <c r="L19" s="1">
        <f t="shared" ref="L19" si="3">B19+D19+F19+H19+J19</f>
        <v>595774763</v>
      </c>
      <c r="M19" s="13">
        <f t="shared" ref="M19" si="4">C19+E19+G19+I19+K19</f>
        <v>1220924799.9999995</v>
      </c>
      <c r="N19" s="22">
        <f>L19+M19</f>
        <v>1816699562.9999995</v>
      </c>
      <c r="P19" s="4" t="s">
        <v>16</v>
      </c>
      <c r="Q19" s="2">
        <v>36291</v>
      </c>
      <c r="R19" s="2">
        <v>105664</v>
      </c>
      <c r="S19" s="2">
        <v>7202</v>
      </c>
      <c r="T19" s="2">
        <v>1593</v>
      </c>
      <c r="U19" s="2">
        <v>7781</v>
      </c>
      <c r="V19" s="2">
        <v>3135</v>
      </c>
      <c r="W19" s="2">
        <v>19663</v>
      </c>
      <c r="X19" s="2">
        <v>2886</v>
      </c>
      <c r="Y19" s="2">
        <v>2474</v>
      </c>
      <c r="Z19" s="2">
        <v>0</v>
      </c>
      <c r="AA19" s="1">
        <f t="shared" ref="AA19" si="5">Q19+S19+U19+W19+Y19</f>
        <v>73411</v>
      </c>
      <c r="AB19" s="13">
        <f t="shared" ref="AB19" si="6">R19+T19+V19+X19+Z19</f>
        <v>113278</v>
      </c>
      <c r="AC19" s="14">
        <f>AA19+AB19</f>
        <v>186689</v>
      </c>
      <c r="AE19" s="4" t="s">
        <v>16</v>
      </c>
      <c r="AF19" s="2">
        <f t="shared" ref="AF19:AO19" si="7">IFERROR(B19/Q19, "N.A.")</f>
        <v>8331.6612383235515</v>
      </c>
      <c r="AG19" s="2">
        <f t="shared" si="7"/>
        <v>10872.218352513624</v>
      </c>
      <c r="AH19" s="2">
        <f t="shared" si="7"/>
        <v>11158.118578172729</v>
      </c>
      <c r="AI19" s="2">
        <f t="shared" si="7"/>
        <v>8207.2818581293159</v>
      </c>
      <c r="AJ19" s="2">
        <f t="shared" si="7"/>
        <v>10769.440303302916</v>
      </c>
      <c r="AK19" s="2">
        <f t="shared" si="7"/>
        <v>7897.5183413078166</v>
      </c>
      <c r="AL19" s="2">
        <f t="shared" si="7"/>
        <v>6573.39470070691</v>
      </c>
      <c r="AM19" s="2">
        <f t="shared" si="7"/>
        <v>11881.427581427581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8115.6061489422564</v>
      </c>
      <c r="AQ19" s="16">
        <f t="shared" ref="AQ19" si="9">IFERROR(M19/AB19, "N.A.")</f>
        <v>10778.128144917808</v>
      </c>
      <c r="AR19" s="14">
        <f t="shared" ref="AR19" si="10">IFERROR(N19/AC19, "N.A.")</f>
        <v>9731.1548243335146</v>
      </c>
    </row>
    <row r="20" spans="1:44" ht="15" customHeight="1" thickBot="1" x14ac:dyDescent="0.3">
      <c r="A20" s="5" t="s">
        <v>0</v>
      </c>
      <c r="B20" s="28">
        <f>B19+C19</f>
        <v>1451166397.9999995</v>
      </c>
      <c r="C20" s="30"/>
      <c r="D20" s="28">
        <f>D19+E19</f>
        <v>93434970</v>
      </c>
      <c r="E20" s="30"/>
      <c r="F20" s="28">
        <f>F19+G19</f>
        <v>108555734.99999999</v>
      </c>
      <c r="G20" s="30"/>
      <c r="H20" s="28">
        <f>H19+I19</f>
        <v>163542459.99999997</v>
      </c>
      <c r="I20" s="30"/>
      <c r="J20" s="28">
        <f>J19+K19</f>
        <v>0</v>
      </c>
      <c r="K20" s="30"/>
      <c r="L20" s="28">
        <f>L19+M19</f>
        <v>1816699562.9999995</v>
      </c>
      <c r="M20" s="29"/>
      <c r="N20" s="23">
        <f>B20+D20+F20+H20+J20</f>
        <v>1816699562.9999995</v>
      </c>
      <c r="P20" s="5" t="s">
        <v>0</v>
      </c>
      <c r="Q20" s="28">
        <f>Q19+R19</f>
        <v>141955</v>
      </c>
      <c r="R20" s="30"/>
      <c r="S20" s="28">
        <f>S19+T19</f>
        <v>8795</v>
      </c>
      <c r="T20" s="30"/>
      <c r="U20" s="28">
        <f>U19+V19</f>
        <v>10916</v>
      </c>
      <c r="V20" s="30"/>
      <c r="W20" s="28">
        <f>W19+X19</f>
        <v>22549</v>
      </c>
      <c r="X20" s="30"/>
      <c r="Y20" s="28">
        <f>Y19+Z19</f>
        <v>2474</v>
      </c>
      <c r="Z20" s="30"/>
      <c r="AA20" s="28">
        <f>AA19+AB19</f>
        <v>186689</v>
      </c>
      <c r="AB20" s="30"/>
      <c r="AC20" s="24">
        <f>Q20+S20+U20+W20+Y20</f>
        <v>186689</v>
      </c>
      <c r="AE20" s="5" t="s">
        <v>0</v>
      </c>
      <c r="AF20" s="31">
        <f>IFERROR(B20/Q20,"N.A.")</f>
        <v>10222.721270825257</v>
      </c>
      <c r="AG20" s="32"/>
      <c r="AH20" s="31">
        <f>IFERROR(D20/S20,"N.A.")</f>
        <v>10623.646389994316</v>
      </c>
      <c r="AI20" s="32"/>
      <c r="AJ20" s="31">
        <f>IFERROR(F20/U20,"N.A.")</f>
        <v>9944.6441004030767</v>
      </c>
      <c r="AK20" s="32"/>
      <c r="AL20" s="31">
        <f>IFERROR(H20/W20,"N.A.")</f>
        <v>7252.7588806598951</v>
      </c>
      <c r="AM20" s="32"/>
      <c r="AN20" s="31">
        <f>IFERROR(J20/Y20,"N.A.")</f>
        <v>0</v>
      </c>
      <c r="AO20" s="32"/>
      <c r="AP20" s="31">
        <f>IFERROR(L20/AA20,"N.A.")</f>
        <v>9731.1548243335146</v>
      </c>
      <c r="AQ20" s="32"/>
      <c r="AR20" s="17">
        <f>IFERROR(N20/AC20, "N.A.")</f>
        <v>9731.1548243335146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58876436</v>
      </c>
      <c r="C27" s="2"/>
      <c r="D27" s="2">
        <v>36119509.999999993</v>
      </c>
      <c r="E27" s="2"/>
      <c r="F27" s="2">
        <v>71333140.000000015</v>
      </c>
      <c r="G27" s="2"/>
      <c r="H27" s="2">
        <v>102695999.99999997</v>
      </c>
      <c r="I27" s="2"/>
      <c r="J27" s="2">
        <v>0</v>
      </c>
      <c r="K27" s="2"/>
      <c r="L27" s="1">
        <f t="shared" ref="L27:M30" si="11">B27+D27+F27+H27+J27</f>
        <v>269025086</v>
      </c>
      <c r="M27" s="13">
        <f t="shared" si="11"/>
        <v>0</v>
      </c>
      <c r="N27" s="14">
        <f>L27+M27</f>
        <v>269025086</v>
      </c>
      <c r="P27" s="3" t="s">
        <v>12</v>
      </c>
      <c r="Q27" s="2">
        <v>8576</v>
      </c>
      <c r="R27" s="2">
        <v>0</v>
      </c>
      <c r="S27" s="2">
        <v>2575</v>
      </c>
      <c r="T27" s="2">
        <v>0</v>
      </c>
      <c r="U27" s="2">
        <v>6107</v>
      </c>
      <c r="V27" s="2">
        <v>0</v>
      </c>
      <c r="W27" s="2">
        <v>11605</v>
      </c>
      <c r="X27" s="2">
        <v>0</v>
      </c>
      <c r="Y27" s="2">
        <v>862</v>
      </c>
      <c r="Z27" s="2">
        <v>0</v>
      </c>
      <c r="AA27" s="1">
        <f t="shared" ref="AA27:AB30" si="12">Q27+S27+U27+W27+Y27</f>
        <v>29725</v>
      </c>
      <c r="AB27" s="13">
        <f t="shared" si="12"/>
        <v>0</v>
      </c>
      <c r="AC27" s="14">
        <f>AA27+AB27</f>
        <v>29725</v>
      </c>
      <c r="AE27" s="3" t="s">
        <v>12</v>
      </c>
      <c r="AF27" s="2">
        <f t="shared" ref="AF27:AR30" si="13">IFERROR(B27/Q27, "N.A.")</f>
        <v>6865.2560634328356</v>
      </c>
      <c r="AG27" s="2" t="str">
        <f t="shared" si="13"/>
        <v>N.A.</v>
      </c>
      <c r="AH27" s="2">
        <f t="shared" si="13"/>
        <v>14026.994174757279</v>
      </c>
      <c r="AI27" s="2" t="str">
        <f t="shared" si="13"/>
        <v>N.A.</v>
      </c>
      <c r="AJ27" s="2">
        <f t="shared" si="13"/>
        <v>11680.553463238908</v>
      </c>
      <c r="AK27" s="2" t="str">
        <f t="shared" si="13"/>
        <v>N.A.</v>
      </c>
      <c r="AL27" s="2">
        <f t="shared" si="13"/>
        <v>8849.2890995260641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9050.4654667788054</v>
      </c>
      <c r="AQ27" s="16" t="str">
        <f t="shared" si="13"/>
        <v>N.A.</v>
      </c>
      <c r="AR27" s="14">
        <f t="shared" si="13"/>
        <v>9050.4654667788054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83229680</v>
      </c>
      <c r="C29" s="2">
        <v>700671979.99999976</v>
      </c>
      <c r="D29" s="2">
        <v>26953709.999999996</v>
      </c>
      <c r="E29" s="2">
        <v>5054700</v>
      </c>
      <c r="F29" s="2"/>
      <c r="G29" s="2">
        <v>15909120</v>
      </c>
      <c r="H29" s="2"/>
      <c r="I29" s="2">
        <v>32385800</v>
      </c>
      <c r="J29" s="2">
        <v>0</v>
      </c>
      <c r="K29" s="2"/>
      <c r="L29" s="1">
        <f t="shared" si="11"/>
        <v>110183390</v>
      </c>
      <c r="M29" s="13">
        <f t="shared" si="11"/>
        <v>754021599.99999976</v>
      </c>
      <c r="N29" s="14">
        <f>L29+M29</f>
        <v>864204989.99999976</v>
      </c>
      <c r="P29" s="3" t="s">
        <v>14</v>
      </c>
      <c r="Q29" s="2">
        <v>10139</v>
      </c>
      <c r="R29" s="2">
        <v>59464</v>
      </c>
      <c r="S29" s="2">
        <v>1993</v>
      </c>
      <c r="T29" s="2">
        <v>570</v>
      </c>
      <c r="U29" s="2">
        <v>0</v>
      </c>
      <c r="V29" s="2">
        <v>2714</v>
      </c>
      <c r="W29" s="2">
        <v>0</v>
      </c>
      <c r="X29" s="2">
        <v>1844</v>
      </c>
      <c r="Y29" s="2">
        <v>373</v>
      </c>
      <c r="Z29" s="2">
        <v>0</v>
      </c>
      <c r="AA29" s="1">
        <f t="shared" si="12"/>
        <v>12505</v>
      </c>
      <c r="AB29" s="13">
        <f t="shared" si="12"/>
        <v>64592</v>
      </c>
      <c r="AC29" s="14">
        <f>AA29+AB29</f>
        <v>77097</v>
      </c>
      <c r="AE29" s="3" t="s">
        <v>14</v>
      </c>
      <c r="AF29" s="2">
        <f t="shared" si="13"/>
        <v>8208.8647795640591</v>
      </c>
      <c r="AG29" s="2">
        <f t="shared" si="13"/>
        <v>11783.128951970937</v>
      </c>
      <c r="AH29" s="2">
        <f t="shared" si="13"/>
        <v>13524.189663823379</v>
      </c>
      <c r="AI29" s="2">
        <f t="shared" si="13"/>
        <v>8867.894736842105</v>
      </c>
      <c r="AJ29" s="2" t="str">
        <f t="shared" si="13"/>
        <v>N.A.</v>
      </c>
      <c r="AK29" s="2">
        <f t="shared" si="13"/>
        <v>5861.8717759764186</v>
      </c>
      <c r="AL29" s="2" t="str">
        <f t="shared" si="13"/>
        <v>N.A.</v>
      </c>
      <c r="AM29" s="2">
        <f t="shared" si="13"/>
        <v>17562.798264642082</v>
      </c>
      <c r="AN29" s="2">
        <f t="shared" si="13"/>
        <v>0</v>
      </c>
      <c r="AO29" s="2" t="str">
        <f t="shared" si="13"/>
        <v>N.A.</v>
      </c>
      <c r="AP29" s="15">
        <f t="shared" si="13"/>
        <v>8811.1467413034788</v>
      </c>
      <c r="AQ29" s="16">
        <f t="shared" si="13"/>
        <v>11673.606638593012</v>
      </c>
      <c r="AR29" s="14">
        <f t="shared" si="13"/>
        <v>11209.320596132142</v>
      </c>
    </row>
    <row r="30" spans="1:44" ht="15" customHeight="1" thickBot="1" x14ac:dyDescent="0.3">
      <c r="A30" s="3" t="s">
        <v>15</v>
      </c>
      <c r="B30" s="2"/>
      <c r="C30" s="2">
        <v>5435200</v>
      </c>
      <c r="D30" s="2"/>
      <c r="E30" s="2"/>
      <c r="F30" s="2"/>
      <c r="G30" s="2">
        <v>1599600</v>
      </c>
      <c r="H30" s="2"/>
      <c r="I30" s="2"/>
      <c r="J30" s="2"/>
      <c r="K30" s="2"/>
      <c r="L30" s="1">
        <f t="shared" si="11"/>
        <v>0</v>
      </c>
      <c r="M30" s="13">
        <f t="shared" si="11"/>
        <v>7034800</v>
      </c>
      <c r="N30" s="14">
        <f>L30+M30</f>
        <v>7034800</v>
      </c>
      <c r="P30" s="3" t="s">
        <v>15</v>
      </c>
      <c r="Q30" s="2">
        <v>0</v>
      </c>
      <c r="R30" s="2">
        <v>632</v>
      </c>
      <c r="S30" s="2">
        <v>0</v>
      </c>
      <c r="T30" s="2">
        <v>0</v>
      </c>
      <c r="U30" s="2">
        <v>0</v>
      </c>
      <c r="V30" s="2">
        <v>186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3">
        <f t="shared" si="12"/>
        <v>818</v>
      </c>
      <c r="AC30" s="22">
        <f>AA30+AB30</f>
        <v>818</v>
      </c>
      <c r="AE30" s="3" t="s">
        <v>15</v>
      </c>
      <c r="AF30" s="2" t="str">
        <f t="shared" si="13"/>
        <v>N.A.</v>
      </c>
      <c r="AG30" s="2">
        <f t="shared" si="13"/>
        <v>8600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8600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>
        <f t="shared" si="13"/>
        <v>8600</v>
      </c>
      <c r="AR30" s="14">
        <f t="shared" si="13"/>
        <v>8600</v>
      </c>
    </row>
    <row r="31" spans="1:44" ht="15" customHeight="1" thickBot="1" x14ac:dyDescent="0.3">
      <c r="A31" s="4" t="s">
        <v>16</v>
      </c>
      <c r="B31" s="2">
        <v>142106116</v>
      </c>
      <c r="C31" s="2">
        <v>706107179.99999952</v>
      </c>
      <c r="D31" s="2">
        <v>63073220</v>
      </c>
      <c r="E31" s="2">
        <v>5054700</v>
      </c>
      <c r="F31" s="2">
        <v>71333140.000000015</v>
      </c>
      <c r="G31" s="2">
        <v>17508720</v>
      </c>
      <c r="H31" s="2">
        <v>102695999.99999997</v>
      </c>
      <c r="I31" s="2">
        <v>32385800</v>
      </c>
      <c r="J31" s="2">
        <v>0</v>
      </c>
      <c r="K31" s="2"/>
      <c r="L31" s="1">
        <f t="shared" ref="L31" si="14">B31+D31+F31+H31+J31</f>
        <v>379208476</v>
      </c>
      <c r="M31" s="13">
        <f t="shared" ref="M31" si="15">C31+E31+G31+I31+K31</f>
        <v>761056399.99999952</v>
      </c>
      <c r="N31" s="22">
        <f>L31+M31</f>
        <v>1140264875.9999995</v>
      </c>
      <c r="P31" s="4" t="s">
        <v>16</v>
      </c>
      <c r="Q31" s="2">
        <v>18715</v>
      </c>
      <c r="R31" s="2">
        <v>60096</v>
      </c>
      <c r="S31" s="2">
        <v>4568</v>
      </c>
      <c r="T31" s="2">
        <v>570</v>
      </c>
      <c r="U31" s="2">
        <v>6107</v>
      </c>
      <c r="V31" s="2">
        <v>2900</v>
      </c>
      <c r="W31" s="2">
        <v>11605</v>
      </c>
      <c r="X31" s="2">
        <v>1844</v>
      </c>
      <c r="Y31" s="2">
        <v>1235</v>
      </c>
      <c r="Z31" s="2">
        <v>0</v>
      </c>
      <c r="AA31" s="1">
        <f t="shared" ref="AA31" si="16">Q31+S31+U31+W31+Y31</f>
        <v>42230</v>
      </c>
      <c r="AB31" s="13">
        <f t="shared" ref="AB31" si="17">R31+T31+V31+X31+Z31</f>
        <v>65410</v>
      </c>
      <c r="AC31" s="14">
        <f>AA31+AB31</f>
        <v>107640</v>
      </c>
      <c r="AE31" s="4" t="s">
        <v>16</v>
      </c>
      <c r="AF31" s="2">
        <f t="shared" ref="AF31:AO31" si="18">IFERROR(B31/Q31, "N.A.")</f>
        <v>7593.1667646273045</v>
      </c>
      <c r="AG31" s="2">
        <f t="shared" si="18"/>
        <v>11749.65355431309</v>
      </c>
      <c r="AH31" s="2">
        <f t="shared" si="18"/>
        <v>13807.622591943958</v>
      </c>
      <c r="AI31" s="2">
        <f t="shared" si="18"/>
        <v>8867.894736842105</v>
      </c>
      <c r="AJ31" s="2">
        <f t="shared" si="18"/>
        <v>11680.553463238908</v>
      </c>
      <c r="AK31" s="2">
        <f t="shared" si="18"/>
        <v>6037.4896551724141</v>
      </c>
      <c r="AL31" s="2">
        <f t="shared" si="18"/>
        <v>8849.2890995260641</v>
      </c>
      <c r="AM31" s="2">
        <f t="shared" si="18"/>
        <v>17562.798264642082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8979.5992422448489</v>
      </c>
      <c r="AQ31" s="16">
        <f t="shared" ref="AQ31" si="20">IFERROR(M31/AB31, "N.A.")</f>
        <v>11635.16893441369</v>
      </c>
      <c r="AR31" s="14">
        <f t="shared" ref="AR31" si="21">IFERROR(N31/AC31, "N.A.")</f>
        <v>10593.319175027866</v>
      </c>
    </row>
    <row r="32" spans="1:44" ht="15" customHeight="1" thickBot="1" x14ac:dyDescent="0.3">
      <c r="A32" s="5" t="s">
        <v>0</v>
      </c>
      <c r="B32" s="28">
        <f>B31+C31</f>
        <v>848213295.99999952</v>
      </c>
      <c r="C32" s="30"/>
      <c r="D32" s="28">
        <f>D31+E31</f>
        <v>68127920</v>
      </c>
      <c r="E32" s="30"/>
      <c r="F32" s="28">
        <f>F31+G31</f>
        <v>88841860.000000015</v>
      </c>
      <c r="G32" s="30"/>
      <c r="H32" s="28">
        <f>H31+I31</f>
        <v>135081799.99999997</v>
      </c>
      <c r="I32" s="30"/>
      <c r="J32" s="28">
        <f>J31+K31</f>
        <v>0</v>
      </c>
      <c r="K32" s="30"/>
      <c r="L32" s="28">
        <f>L31+M31</f>
        <v>1140264875.9999995</v>
      </c>
      <c r="M32" s="29"/>
      <c r="N32" s="23">
        <f>B32+D32+F32+H32+J32</f>
        <v>1140264875.9999995</v>
      </c>
      <c r="P32" s="5" t="s">
        <v>0</v>
      </c>
      <c r="Q32" s="28">
        <f>Q31+R31</f>
        <v>78811</v>
      </c>
      <c r="R32" s="30"/>
      <c r="S32" s="28">
        <f>S31+T31</f>
        <v>5138</v>
      </c>
      <c r="T32" s="30"/>
      <c r="U32" s="28">
        <f>U31+V31</f>
        <v>9007</v>
      </c>
      <c r="V32" s="30"/>
      <c r="W32" s="28">
        <f>W31+X31</f>
        <v>13449</v>
      </c>
      <c r="X32" s="30"/>
      <c r="Y32" s="28">
        <f>Y31+Z31</f>
        <v>1235</v>
      </c>
      <c r="Z32" s="30"/>
      <c r="AA32" s="28">
        <f>AA31+AB31</f>
        <v>107640</v>
      </c>
      <c r="AB32" s="30"/>
      <c r="AC32" s="24">
        <f>Q32+S32+U32+W32+Y32</f>
        <v>107640</v>
      </c>
      <c r="AE32" s="5" t="s">
        <v>0</v>
      </c>
      <c r="AF32" s="31">
        <f>IFERROR(B32/Q32,"N.A.")</f>
        <v>10762.62572483536</v>
      </c>
      <c r="AG32" s="32"/>
      <c r="AH32" s="31">
        <f>IFERROR(D32/S32,"N.A.")</f>
        <v>13259.618528610354</v>
      </c>
      <c r="AI32" s="32"/>
      <c r="AJ32" s="31">
        <f>IFERROR(F32/U32,"N.A.")</f>
        <v>9863.6460530698369</v>
      </c>
      <c r="AK32" s="32"/>
      <c r="AL32" s="31">
        <f>IFERROR(H32/W32,"N.A.")</f>
        <v>10044.003271618705</v>
      </c>
      <c r="AM32" s="32"/>
      <c r="AN32" s="31">
        <f>IFERROR(J32/Y32,"N.A.")</f>
        <v>0</v>
      </c>
      <c r="AO32" s="32"/>
      <c r="AP32" s="31">
        <f>IFERROR(L32/AA32,"N.A.")</f>
        <v>10593.319175027866</v>
      </c>
      <c r="AQ32" s="32"/>
      <c r="AR32" s="17">
        <f>IFERROR(N32/AC32, "N.A.")</f>
        <v>10593.319175027866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23599610</v>
      </c>
      <c r="C39" s="2"/>
      <c r="D39" s="2">
        <v>1068550</v>
      </c>
      <c r="E39" s="2"/>
      <c r="F39" s="2">
        <v>12463875</v>
      </c>
      <c r="G39" s="2"/>
      <c r="H39" s="2">
        <v>26556659.999999993</v>
      </c>
      <c r="I39" s="2"/>
      <c r="J39" s="2">
        <v>0</v>
      </c>
      <c r="K39" s="2"/>
      <c r="L39" s="1">
        <f t="shared" ref="L39:M42" si="22">B39+D39+F39+H39+J39</f>
        <v>63688694.999999993</v>
      </c>
      <c r="M39" s="13">
        <f t="shared" si="22"/>
        <v>0</v>
      </c>
      <c r="N39" s="14">
        <f>L39+M39</f>
        <v>63688694.999999993</v>
      </c>
      <c r="P39" s="3" t="s">
        <v>12</v>
      </c>
      <c r="Q39" s="2">
        <v>1647</v>
      </c>
      <c r="R39" s="2">
        <v>0</v>
      </c>
      <c r="S39" s="2">
        <v>760</v>
      </c>
      <c r="T39" s="2">
        <v>0</v>
      </c>
      <c r="U39" s="2">
        <v>1674</v>
      </c>
      <c r="V39" s="2">
        <v>0</v>
      </c>
      <c r="W39" s="2">
        <v>7819</v>
      </c>
      <c r="X39" s="2">
        <v>0</v>
      </c>
      <c r="Y39" s="2">
        <v>1239</v>
      </c>
      <c r="Z39" s="2">
        <v>0</v>
      </c>
      <c r="AA39" s="1">
        <f t="shared" ref="AA39:AB42" si="23">Q39+S39+U39+W39+Y39</f>
        <v>13139</v>
      </c>
      <c r="AB39" s="13">
        <f t="shared" si="23"/>
        <v>0</v>
      </c>
      <c r="AC39" s="14">
        <f>AA39+AB39</f>
        <v>13139</v>
      </c>
      <c r="AE39" s="3" t="s">
        <v>12</v>
      </c>
      <c r="AF39" s="2">
        <f t="shared" ref="AF39:AR42" si="24">IFERROR(B39/Q39, "N.A.")</f>
        <v>14328.846387370977</v>
      </c>
      <c r="AG39" s="2" t="str">
        <f t="shared" si="24"/>
        <v>N.A.</v>
      </c>
      <c r="AH39" s="2">
        <f t="shared" si="24"/>
        <v>1405.9868421052631</v>
      </c>
      <c r="AI39" s="2" t="str">
        <f t="shared" si="24"/>
        <v>N.A.</v>
      </c>
      <c r="AJ39" s="2">
        <f t="shared" si="24"/>
        <v>7445.5645161290322</v>
      </c>
      <c r="AK39" s="2" t="str">
        <f t="shared" si="24"/>
        <v>N.A.</v>
      </c>
      <c r="AL39" s="2">
        <f t="shared" si="24"/>
        <v>3396.4266530246823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4847.3015450186458</v>
      </c>
      <c r="AQ39" s="16" t="str">
        <f t="shared" si="24"/>
        <v>N.A.</v>
      </c>
      <c r="AR39" s="14">
        <f t="shared" si="24"/>
        <v>4847.3015450186458</v>
      </c>
    </row>
    <row r="40" spans="1:44" ht="15" customHeight="1" thickBot="1" x14ac:dyDescent="0.3">
      <c r="A40" s="3" t="s">
        <v>13</v>
      </c>
      <c r="B40" s="2">
        <v>27089999.999999996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27089999.999999996</v>
      </c>
      <c r="M40" s="13">
        <f t="shared" si="22"/>
        <v>0</v>
      </c>
      <c r="N40" s="14">
        <f>L40+M40</f>
        <v>27089999.999999996</v>
      </c>
      <c r="P40" s="3" t="s">
        <v>13</v>
      </c>
      <c r="Q40" s="2">
        <v>4032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4032</v>
      </c>
      <c r="AB40" s="13">
        <f t="shared" si="23"/>
        <v>0</v>
      </c>
      <c r="AC40" s="14">
        <f>AA40+AB40</f>
        <v>4032</v>
      </c>
      <c r="AE40" s="3" t="s">
        <v>13</v>
      </c>
      <c r="AF40" s="2">
        <f t="shared" si="24"/>
        <v>6718.7499999999991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6718.7499999999991</v>
      </c>
      <c r="AQ40" s="16" t="str">
        <f t="shared" si="24"/>
        <v>N.A.</v>
      </c>
      <c r="AR40" s="14">
        <f t="shared" si="24"/>
        <v>6718.7499999999991</v>
      </c>
    </row>
    <row r="41" spans="1:44" ht="15" customHeight="1" thickBot="1" x14ac:dyDescent="0.3">
      <c r="A41" s="3" t="s">
        <v>14</v>
      </c>
      <c r="B41" s="2">
        <v>109568591.99999999</v>
      </c>
      <c r="C41" s="2">
        <v>442694899.99999982</v>
      </c>
      <c r="D41" s="2">
        <v>16219000</v>
      </c>
      <c r="E41" s="2">
        <v>8019500.0000000009</v>
      </c>
      <c r="F41" s="2"/>
      <c r="G41" s="2">
        <v>7250000</v>
      </c>
      <c r="H41" s="2"/>
      <c r="I41" s="2">
        <v>1904000</v>
      </c>
      <c r="J41" s="2"/>
      <c r="K41" s="2"/>
      <c r="L41" s="1">
        <f t="shared" si="22"/>
        <v>125787591.99999999</v>
      </c>
      <c r="M41" s="13">
        <f t="shared" si="22"/>
        <v>459868399.99999982</v>
      </c>
      <c r="N41" s="14">
        <f>L41+M41</f>
        <v>585655991.99999976</v>
      </c>
      <c r="P41" s="3" t="s">
        <v>14</v>
      </c>
      <c r="Q41" s="2">
        <v>11897</v>
      </c>
      <c r="R41" s="2">
        <v>45568</v>
      </c>
      <c r="S41" s="2">
        <v>1874</v>
      </c>
      <c r="T41" s="2">
        <v>1023</v>
      </c>
      <c r="U41" s="2">
        <v>0</v>
      </c>
      <c r="V41" s="2">
        <v>235</v>
      </c>
      <c r="W41" s="2">
        <v>0</v>
      </c>
      <c r="X41" s="2">
        <v>1042</v>
      </c>
      <c r="Y41" s="2">
        <v>0</v>
      </c>
      <c r="Z41" s="2">
        <v>0</v>
      </c>
      <c r="AA41" s="1">
        <f t="shared" si="23"/>
        <v>13771</v>
      </c>
      <c r="AB41" s="13">
        <f t="shared" si="23"/>
        <v>47868</v>
      </c>
      <c r="AC41" s="14">
        <f>AA41+AB41</f>
        <v>61639</v>
      </c>
      <c r="AE41" s="3" t="s">
        <v>14</v>
      </c>
      <c r="AF41" s="2">
        <f t="shared" si="24"/>
        <v>9209.7664957552315</v>
      </c>
      <c r="AG41" s="2">
        <f t="shared" si="24"/>
        <v>9715.0390624999964</v>
      </c>
      <c r="AH41" s="2">
        <f t="shared" si="24"/>
        <v>8654.7491995731052</v>
      </c>
      <c r="AI41" s="2">
        <f t="shared" si="24"/>
        <v>7839.1984359726303</v>
      </c>
      <c r="AJ41" s="2" t="str">
        <f t="shared" si="24"/>
        <v>N.A.</v>
      </c>
      <c r="AK41" s="2">
        <f t="shared" si="24"/>
        <v>30851.063829787236</v>
      </c>
      <c r="AL41" s="2" t="str">
        <f t="shared" si="24"/>
        <v>N.A.</v>
      </c>
      <c r="AM41" s="2">
        <f t="shared" si="24"/>
        <v>1827.2552783109404</v>
      </c>
      <c r="AN41" s="2" t="str">
        <f t="shared" si="24"/>
        <v>N.A.</v>
      </c>
      <c r="AO41" s="2" t="str">
        <f t="shared" si="24"/>
        <v>N.A.</v>
      </c>
      <c r="AP41" s="15">
        <f t="shared" si="24"/>
        <v>9134.2380364534147</v>
      </c>
      <c r="AQ41" s="16">
        <f t="shared" si="24"/>
        <v>9607.0109467702805</v>
      </c>
      <c r="AR41" s="14">
        <f t="shared" si="24"/>
        <v>9501.3869790230165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239</v>
      </c>
      <c r="X42" s="2">
        <v>0</v>
      </c>
      <c r="Y42" s="2">
        <v>0</v>
      </c>
      <c r="Z42" s="2">
        <v>0</v>
      </c>
      <c r="AA42" s="1">
        <f t="shared" si="23"/>
        <v>239</v>
      </c>
      <c r="AB42" s="13">
        <f t="shared" si="23"/>
        <v>0</v>
      </c>
      <c r="AC42" s="14">
        <f>AA42+AB42</f>
        <v>239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160258202</v>
      </c>
      <c r="C43" s="2">
        <v>442694899.99999982</v>
      </c>
      <c r="D43" s="2">
        <v>17287550</v>
      </c>
      <c r="E43" s="2">
        <v>8019500.0000000009</v>
      </c>
      <c r="F43" s="2">
        <v>12463875</v>
      </c>
      <c r="G43" s="2">
        <v>7250000</v>
      </c>
      <c r="H43" s="2">
        <v>26556660.000000007</v>
      </c>
      <c r="I43" s="2">
        <v>1904000</v>
      </c>
      <c r="J43" s="2">
        <v>0</v>
      </c>
      <c r="K43" s="2"/>
      <c r="L43" s="1">
        <f t="shared" ref="L43" si="25">B43+D43+F43+H43+J43</f>
        <v>216566287</v>
      </c>
      <c r="M43" s="13">
        <f t="shared" ref="M43" si="26">C43+E43+G43+I43+K43</f>
        <v>459868399.99999982</v>
      </c>
      <c r="N43" s="22">
        <f>L43+M43</f>
        <v>676434686.99999976</v>
      </c>
      <c r="P43" s="4" t="s">
        <v>16</v>
      </c>
      <c r="Q43" s="2">
        <v>17576</v>
      </c>
      <c r="R43" s="2">
        <v>45568</v>
      </c>
      <c r="S43" s="2">
        <v>2634</v>
      </c>
      <c r="T43" s="2">
        <v>1023</v>
      </c>
      <c r="U43" s="2">
        <v>1674</v>
      </c>
      <c r="V43" s="2">
        <v>235</v>
      </c>
      <c r="W43" s="2">
        <v>8058</v>
      </c>
      <c r="X43" s="2">
        <v>1042</v>
      </c>
      <c r="Y43" s="2">
        <v>1239</v>
      </c>
      <c r="Z43" s="2">
        <v>0</v>
      </c>
      <c r="AA43" s="1">
        <f t="shared" ref="AA43" si="27">Q43+S43+U43+W43+Y43</f>
        <v>31181</v>
      </c>
      <c r="AB43" s="13">
        <f t="shared" ref="AB43" si="28">R43+T43+V43+X43+Z43</f>
        <v>47868</v>
      </c>
      <c r="AC43" s="22">
        <f>AA43+AB43</f>
        <v>79049</v>
      </c>
      <c r="AE43" s="4" t="s">
        <v>16</v>
      </c>
      <c r="AF43" s="2">
        <f t="shared" ref="AF43:AO43" si="29">IFERROR(B43/Q43, "N.A.")</f>
        <v>9118.0133136094682</v>
      </c>
      <c r="AG43" s="2">
        <f t="shared" si="29"/>
        <v>9715.0390624999964</v>
      </c>
      <c r="AH43" s="2">
        <f t="shared" si="29"/>
        <v>6563.2308276385729</v>
      </c>
      <c r="AI43" s="2">
        <f t="shared" si="29"/>
        <v>7839.1984359726303</v>
      </c>
      <c r="AJ43" s="2">
        <f t="shared" si="29"/>
        <v>7445.5645161290322</v>
      </c>
      <c r="AK43" s="2">
        <f t="shared" si="29"/>
        <v>30851.063829787236</v>
      </c>
      <c r="AL43" s="2">
        <f t="shared" si="29"/>
        <v>3295.6887565152651</v>
      </c>
      <c r="AM43" s="2">
        <f t="shared" si="29"/>
        <v>1827.2552783109404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6945.4567525095408</v>
      </c>
      <c r="AQ43" s="16">
        <f t="shared" ref="AQ43" si="31">IFERROR(M43/AB43, "N.A.")</f>
        <v>9607.0109467702805</v>
      </c>
      <c r="AR43" s="14">
        <f t="shared" ref="AR43" si="32">IFERROR(N43/AC43, "N.A.")</f>
        <v>8557.1567888271802</v>
      </c>
    </row>
    <row r="44" spans="1:44" ht="15" customHeight="1" thickBot="1" x14ac:dyDescent="0.3">
      <c r="A44" s="5" t="s">
        <v>0</v>
      </c>
      <c r="B44" s="28">
        <f>B43+C43</f>
        <v>602953101.99999976</v>
      </c>
      <c r="C44" s="30"/>
      <c r="D44" s="28">
        <f>D43+E43</f>
        <v>25307050</v>
      </c>
      <c r="E44" s="30"/>
      <c r="F44" s="28">
        <f>F43+G43</f>
        <v>19713875</v>
      </c>
      <c r="G44" s="30"/>
      <c r="H44" s="28">
        <f>H43+I43</f>
        <v>28460660.000000007</v>
      </c>
      <c r="I44" s="30"/>
      <c r="J44" s="28">
        <f>J43+K43</f>
        <v>0</v>
      </c>
      <c r="K44" s="30"/>
      <c r="L44" s="28">
        <f>L43+M43</f>
        <v>676434686.99999976</v>
      </c>
      <c r="M44" s="29"/>
      <c r="N44" s="23">
        <f>B44+D44+F44+H44+J44</f>
        <v>676434686.99999976</v>
      </c>
      <c r="P44" s="5" t="s">
        <v>0</v>
      </c>
      <c r="Q44" s="28">
        <f>Q43+R43</f>
        <v>63144</v>
      </c>
      <c r="R44" s="30"/>
      <c r="S44" s="28">
        <f>S43+T43</f>
        <v>3657</v>
      </c>
      <c r="T44" s="30"/>
      <c r="U44" s="28">
        <f>U43+V43</f>
        <v>1909</v>
      </c>
      <c r="V44" s="30"/>
      <c r="W44" s="28">
        <f>W43+X43</f>
        <v>9100</v>
      </c>
      <c r="X44" s="30"/>
      <c r="Y44" s="28">
        <f>Y43+Z43</f>
        <v>1239</v>
      </c>
      <c r="Z44" s="30"/>
      <c r="AA44" s="28">
        <f>AA43+AB43</f>
        <v>79049</v>
      </c>
      <c r="AB44" s="29"/>
      <c r="AC44" s="23">
        <f>Q44+S44+U44+W44+Y44</f>
        <v>79049</v>
      </c>
      <c r="AE44" s="5" t="s">
        <v>0</v>
      </c>
      <c r="AF44" s="31">
        <f>IFERROR(B44/Q44,"N.A.")</f>
        <v>9548.8581971367003</v>
      </c>
      <c r="AG44" s="32"/>
      <c r="AH44" s="31">
        <f>IFERROR(D44/S44,"N.A.")</f>
        <v>6920.1668033907572</v>
      </c>
      <c r="AI44" s="32"/>
      <c r="AJ44" s="31">
        <f>IFERROR(F44/U44,"N.A.")</f>
        <v>10326.807228915663</v>
      </c>
      <c r="AK44" s="32"/>
      <c r="AL44" s="31">
        <f>IFERROR(H44/W44,"N.A.")</f>
        <v>3127.5450549450557</v>
      </c>
      <c r="AM44" s="32"/>
      <c r="AN44" s="31">
        <f>IFERROR(J44/Y44,"N.A.")</f>
        <v>0</v>
      </c>
      <c r="AO44" s="32"/>
      <c r="AP44" s="31">
        <f>IFERROR(L44/AA44,"N.A.")</f>
        <v>8557.1567888271802</v>
      </c>
      <c r="AQ44" s="32"/>
      <c r="AR44" s="17">
        <f>IFERROR(N44/AC44, "N.A.")</f>
        <v>8557.1567888271802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9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9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9"/>
      <c r="AR12" s="34"/>
    </row>
    <row r="13" spans="1:44" ht="15" customHeight="1" thickBot="1" x14ac:dyDescent="0.3">
      <c r="A13" s="34"/>
      <c r="B13" s="45" t="s">
        <v>8</v>
      </c>
      <c r="C13" s="46"/>
      <c r="D13" s="47" t="s">
        <v>9</v>
      </c>
      <c r="E13" s="48"/>
      <c r="F13" s="43"/>
      <c r="G13" s="44"/>
      <c r="H13" s="43"/>
      <c r="I13" s="44"/>
      <c r="J13" s="43"/>
      <c r="K13" s="44"/>
      <c r="L13" s="43"/>
      <c r="M13" s="50"/>
      <c r="N13" s="34"/>
      <c r="P13" s="34"/>
      <c r="Q13" s="45" t="s">
        <v>8</v>
      </c>
      <c r="R13" s="46"/>
      <c r="S13" s="47" t="s">
        <v>9</v>
      </c>
      <c r="T13" s="48"/>
      <c r="U13" s="43"/>
      <c r="V13" s="44"/>
      <c r="W13" s="43"/>
      <c r="X13" s="44"/>
      <c r="Y13" s="43"/>
      <c r="Z13" s="44"/>
      <c r="AA13" s="43"/>
      <c r="AB13" s="50"/>
      <c r="AC13" s="34"/>
      <c r="AE13" s="34"/>
      <c r="AF13" s="45" t="s">
        <v>8</v>
      </c>
      <c r="AG13" s="46"/>
      <c r="AH13" s="47" t="s">
        <v>9</v>
      </c>
      <c r="AI13" s="48"/>
      <c r="AJ13" s="43"/>
      <c r="AK13" s="44"/>
      <c r="AL13" s="43"/>
      <c r="AM13" s="44"/>
      <c r="AN13" s="43"/>
      <c r="AO13" s="44"/>
      <c r="AP13" s="43"/>
      <c r="AQ13" s="50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36650240</v>
      </c>
      <c r="C15" s="2"/>
      <c r="D15" s="2">
        <v>3379799.9999999995</v>
      </c>
      <c r="E15" s="2"/>
      <c r="F15" s="2">
        <v>17217630</v>
      </c>
      <c r="G15" s="2"/>
      <c r="H15" s="2">
        <v>30659310</v>
      </c>
      <c r="I15" s="2"/>
      <c r="J15" s="2">
        <v>0</v>
      </c>
      <c r="K15" s="2"/>
      <c r="L15" s="1">
        <f t="shared" ref="L15:M18" si="0">B15+D15+F15+H15+J15</f>
        <v>87906980</v>
      </c>
      <c r="M15" s="13">
        <f t="shared" si="0"/>
        <v>0</v>
      </c>
      <c r="N15" s="14">
        <f>L15+M15</f>
        <v>87906980</v>
      </c>
      <c r="P15" s="3" t="s">
        <v>12</v>
      </c>
      <c r="Q15" s="2">
        <v>4827</v>
      </c>
      <c r="R15" s="2">
        <v>0</v>
      </c>
      <c r="S15" s="2">
        <v>405</v>
      </c>
      <c r="T15" s="2">
        <v>0</v>
      </c>
      <c r="U15" s="2">
        <v>2166</v>
      </c>
      <c r="V15" s="2">
        <v>0</v>
      </c>
      <c r="W15" s="2">
        <v>4897</v>
      </c>
      <c r="X15" s="2">
        <v>0</v>
      </c>
      <c r="Y15" s="2">
        <v>697</v>
      </c>
      <c r="Z15" s="2">
        <v>0</v>
      </c>
      <c r="AA15" s="1">
        <f t="shared" ref="AA15:AB18" si="1">Q15+S15+U15+W15+Y15</f>
        <v>12992</v>
      </c>
      <c r="AB15" s="13">
        <f t="shared" si="1"/>
        <v>0</v>
      </c>
      <c r="AC15" s="14">
        <f>AA15+AB15</f>
        <v>12992</v>
      </c>
      <c r="AE15" s="3" t="s">
        <v>12</v>
      </c>
      <c r="AF15" s="2">
        <f t="shared" ref="AF15:AR18" si="2">IFERROR(B15/Q15, "N.A.")</f>
        <v>7592.7574062564736</v>
      </c>
      <c r="AG15" s="2" t="str">
        <f t="shared" si="2"/>
        <v>N.A.</v>
      </c>
      <c r="AH15" s="2">
        <f t="shared" si="2"/>
        <v>8345.1851851851843</v>
      </c>
      <c r="AI15" s="2" t="str">
        <f t="shared" si="2"/>
        <v>N.A.</v>
      </c>
      <c r="AJ15" s="2">
        <f t="shared" si="2"/>
        <v>7949.0443213296403</v>
      </c>
      <c r="AK15" s="2" t="str">
        <f t="shared" si="2"/>
        <v>N.A.</v>
      </c>
      <c r="AL15" s="2">
        <f t="shared" si="2"/>
        <v>6260.8352052276905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6766.2392241379312</v>
      </c>
      <c r="AQ15" s="16" t="str">
        <f t="shared" si="2"/>
        <v>N.A.</v>
      </c>
      <c r="AR15" s="14">
        <f t="shared" si="2"/>
        <v>6766.2392241379312</v>
      </c>
    </row>
    <row r="16" spans="1:44" ht="15" customHeight="1" thickBot="1" x14ac:dyDescent="0.3">
      <c r="A16" s="3" t="s">
        <v>13</v>
      </c>
      <c r="B16" s="2">
        <v>3578460</v>
      </c>
      <c r="C16" s="2"/>
      <c r="D16" s="2">
        <v>368940</v>
      </c>
      <c r="E16" s="2"/>
      <c r="F16" s="2"/>
      <c r="G16" s="2"/>
      <c r="H16" s="2"/>
      <c r="I16" s="2"/>
      <c r="J16" s="2"/>
      <c r="K16" s="2"/>
      <c r="L16" s="1">
        <f t="shared" si="0"/>
        <v>3947400</v>
      </c>
      <c r="M16" s="13">
        <f t="shared" si="0"/>
        <v>0</v>
      </c>
      <c r="N16" s="14">
        <f>L16+M16</f>
        <v>3947400</v>
      </c>
      <c r="P16" s="3" t="s">
        <v>13</v>
      </c>
      <c r="Q16" s="2">
        <v>721</v>
      </c>
      <c r="R16" s="2">
        <v>0</v>
      </c>
      <c r="S16" s="2">
        <v>143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864</v>
      </c>
      <c r="AB16" s="13">
        <f t="shared" si="1"/>
        <v>0</v>
      </c>
      <c r="AC16" s="14">
        <f>AA16+AB16</f>
        <v>864</v>
      </c>
      <c r="AE16" s="3" t="s">
        <v>13</v>
      </c>
      <c r="AF16" s="2">
        <f t="shared" si="2"/>
        <v>4963.1900138696255</v>
      </c>
      <c r="AG16" s="2" t="str">
        <f t="shared" si="2"/>
        <v>N.A.</v>
      </c>
      <c r="AH16" s="2">
        <f t="shared" si="2"/>
        <v>2580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4568.75</v>
      </c>
      <c r="AQ16" s="16" t="str">
        <f t="shared" si="2"/>
        <v>N.A.</v>
      </c>
      <c r="AR16" s="14">
        <f t="shared" si="2"/>
        <v>4568.75</v>
      </c>
    </row>
    <row r="17" spans="1:44" ht="15" customHeight="1" thickBot="1" x14ac:dyDescent="0.3">
      <c r="A17" s="3" t="s">
        <v>14</v>
      </c>
      <c r="B17" s="2">
        <v>51135593.999999993</v>
      </c>
      <c r="C17" s="2">
        <v>63623900.000000022</v>
      </c>
      <c r="D17" s="2"/>
      <c r="E17" s="2"/>
      <c r="F17" s="2"/>
      <c r="G17" s="2">
        <v>11907560</v>
      </c>
      <c r="H17" s="2"/>
      <c r="I17" s="2">
        <v>28079000</v>
      </c>
      <c r="J17" s="2">
        <v>0</v>
      </c>
      <c r="K17" s="2"/>
      <c r="L17" s="1">
        <f t="shared" si="0"/>
        <v>51135593.999999993</v>
      </c>
      <c r="M17" s="13">
        <f t="shared" si="0"/>
        <v>103610460.00000003</v>
      </c>
      <c r="N17" s="14">
        <f>L17+M17</f>
        <v>154746054.00000003</v>
      </c>
      <c r="P17" s="3" t="s">
        <v>14</v>
      </c>
      <c r="Q17" s="2">
        <v>5225</v>
      </c>
      <c r="R17" s="2">
        <v>6549</v>
      </c>
      <c r="S17" s="2">
        <v>0</v>
      </c>
      <c r="T17" s="2">
        <v>0</v>
      </c>
      <c r="U17" s="2">
        <v>0</v>
      </c>
      <c r="V17" s="2">
        <v>644</v>
      </c>
      <c r="W17" s="2">
        <v>0</v>
      </c>
      <c r="X17" s="2">
        <v>1306</v>
      </c>
      <c r="Y17" s="2">
        <v>322</v>
      </c>
      <c r="Z17" s="2">
        <v>0</v>
      </c>
      <c r="AA17" s="1">
        <f t="shared" si="1"/>
        <v>5547</v>
      </c>
      <c r="AB17" s="13">
        <f t="shared" si="1"/>
        <v>8499</v>
      </c>
      <c r="AC17" s="14">
        <f>AA17+AB17</f>
        <v>14046</v>
      </c>
      <c r="AE17" s="3" t="s">
        <v>14</v>
      </c>
      <c r="AF17" s="2">
        <f t="shared" si="2"/>
        <v>9786.7165550239224</v>
      </c>
      <c r="AG17" s="2">
        <f t="shared" si="2"/>
        <v>9715.0557336998045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18490</v>
      </c>
      <c r="AL17" s="2" t="str">
        <f t="shared" si="2"/>
        <v>N.A.</v>
      </c>
      <c r="AM17" s="2">
        <f t="shared" si="2"/>
        <v>21500</v>
      </c>
      <c r="AN17" s="2">
        <f t="shared" si="2"/>
        <v>0</v>
      </c>
      <c r="AO17" s="2" t="str">
        <f t="shared" si="2"/>
        <v>N.A.</v>
      </c>
      <c r="AP17" s="15">
        <f t="shared" si="2"/>
        <v>9218.6035694970233</v>
      </c>
      <c r="AQ17" s="16">
        <f t="shared" si="2"/>
        <v>12190.900105894814</v>
      </c>
      <c r="AR17" s="14">
        <f t="shared" si="2"/>
        <v>11017.09055958992</v>
      </c>
    </row>
    <row r="18" spans="1:44" ht="15" customHeight="1" thickBot="1" x14ac:dyDescent="0.3">
      <c r="A18" s="3" t="s">
        <v>15</v>
      </c>
      <c r="B18" s="2"/>
      <c r="C18" s="2">
        <v>13805800</v>
      </c>
      <c r="D18" s="2"/>
      <c r="E18" s="2"/>
      <c r="F18" s="2"/>
      <c r="G18" s="2"/>
      <c r="H18" s="2">
        <v>284742.99999999994</v>
      </c>
      <c r="I18" s="2"/>
      <c r="J18" s="2">
        <v>0</v>
      </c>
      <c r="K18" s="2"/>
      <c r="L18" s="1">
        <f t="shared" si="0"/>
        <v>284742.99999999994</v>
      </c>
      <c r="M18" s="13">
        <f t="shared" si="0"/>
        <v>13805800</v>
      </c>
      <c r="N18" s="14">
        <f>L18+M18</f>
        <v>14090543</v>
      </c>
      <c r="P18" s="3" t="s">
        <v>15</v>
      </c>
      <c r="Q18" s="2">
        <v>0</v>
      </c>
      <c r="R18" s="2">
        <v>975</v>
      </c>
      <c r="S18" s="2">
        <v>0</v>
      </c>
      <c r="T18" s="2">
        <v>0</v>
      </c>
      <c r="U18" s="2">
        <v>0</v>
      </c>
      <c r="V18" s="2">
        <v>0</v>
      </c>
      <c r="W18" s="2">
        <v>2857</v>
      </c>
      <c r="X18" s="2">
        <v>0</v>
      </c>
      <c r="Y18" s="2">
        <v>519</v>
      </c>
      <c r="Z18" s="2">
        <v>0</v>
      </c>
      <c r="AA18" s="1">
        <f t="shared" si="1"/>
        <v>3376</v>
      </c>
      <c r="AB18" s="13">
        <f t="shared" si="1"/>
        <v>975</v>
      </c>
      <c r="AC18" s="22">
        <f>AA18+AB18</f>
        <v>4351</v>
      </c>
      <c r="AE18" s="3" t="s">
        <v>15</v>
      </c>
      <c r="AF18" s="2" t="str">
        <f t="shared" si="2"/>
        <v>N.A.</v>
      </c>
      <c r="AG18" s="2">
        <f t="shared" si="2"/>
        <v>14159.794871794871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99.665033251662564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84.343305687203781</v>
      </c>
      <c r="AQ18" s="16">
        <f t="shared" si="2"/>
        <v>14159.794871794871</v>
      </c>
      <c r="AR18" s="14">
        <f t="shared" si="2"/>
        <v>3238.4608136060674</v>
      </c>
    </row>
    <row r="19" spans="1:44" ht="15" customHeight="1" thickBot="1" x14ac:dyDescent="0.3">
      <c r="A19" s="4" t="s">
        <v>16</v>
      </c>
      <c r="B19" s="2">
        <v>91364294.000000015</v>
      </c>
      <c r="C19" s="2">
        <v>77429700</v>
      </c>
      <c r="D19" s="2">
        <v>3748739.9999999995</v>
      </c>
      <c r="E19" s="2"/>
      <c r="F19" s="2">
        <v>17217630</v>
      </c>
      <c r="G19" s="2">
        <v>11907560</v>
      </c>
      <c r="H19" s="2">
        <v>30944053.000000004</v>
      </c>
      <c r="I19" s="2">
        <v>28079000</v>
      </c>
      <c r="J19" s="2">
        <v>0</v>
      </c>
      <c r="K19" s="2"/>
      <c r="L19" s="1">
        <f t="shared" ref="L19" si="3">B19+D19+F19+H19+J19</f>
        <v>143274717.00000003</v>
      </c>
      <c r="M19" s="13">
        <f t="shared" ref="M19" si="4">C19+E19+G19+I19+K19</f>
        <v>117416260</v>
      </c>
      <c r="N19" s="22">
        <f>L19+M19</f>
        <v>260690977.00000003</v>
      </c>
      <c r="P19" s="4" t="s">
        <v>16</v>
      </c>
      <c r="Q19" s="2">
        <v>10773</v>
      </c>
      <c r="R19" s="2">
        <v>7524</v>
      </c>
      <c r="S19" s="2">
        <v>548</v>
      </c>
      <c r="T19" s="2">
        <v>0</v>
      </c>
      <c r="U19" s="2">
        <v>2166</v>
      </c>
      <c r="V19" s="2">
        <v>644</v>
      </c>
      <c r="W19" s="2">
        <v>7754</v>
      </c>
      <c r="X19" s="2">
        <v>1306</v>
      </c>
      <c r="Y19" s="2">
        <v>1538</v>
      </c>
      <c r="Z19" s="2">
        <v>0</v>
      </c>
      <c r="AA19" s="1">
        <f t="shared" ref="AA19" si="5">Q19+S19+U19+W19+Y19</f>
        <v>22779</v>
      </c>
      <c r="AB19" s="13">
        <f t="shared" ref="AB19" si="6">R19+T19+V19+X19+Z19</f>
        <v>9474</v>
      </c>
      <c r="AC19" s="14">
        <f>AA19+AB19</f>
        <v>32253</v>
      </c>
      <c r="AE19" s="4" t="s">
        <v>16</v>
      </c>
      <c r="AF19" s="2">
        <f t="shared" ref="AF19:AO19" si="7">IFERROR(B19/Q19, "N.A.")</f>
        <v>8480.8589993502283</v>
      </c>
      <c r="AG19" s="2">
        <f t="shared" si="7"/>
        <v>10291.028708133972</v>
      </c>
      <c r="AH19" s="2">
        <f t="shared" si="7"/>
        <v>6840.7664233576634</v>
      </c>
      <c r="AI19" s="2" t="str">
        <f t="shared" si="7"/>
        <v>N.A.</v>
      </c>
      <c r="AJ19" s="2">
        <f t="shared" si="7"/>
        <v>7949.0443213296403</v>
      </c>
      <c r="AK19" s="2">
        <f t="shared" si="7"/>
        <v>18490</v>
      </c>
      <c r="AL19" s="2">
        <f t="shared" si="7"/>
        <v>3990.7213051328354</v>
      </c>
      <c r="AM19" s="2">
        <f t="shared" si="7"/>
        <v>21500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6289.7720268668527</v>
      </c>
      <c r="AQ19" s="16">
        <f t="shared" ref="AQ19" si="9">IFERROR(M19/AB19, "N.A.")</f>
        <v>12393.525438040953</v>
      </c>
      <c r="AR19" s="14">
        <f t="shared" ref="AR19" si="10">IFERROR(N19/AC19, "N.A.")</f>
        <v>8082.6892692152678</v>
      </c>
    </row>
    <row r="20" spans="1:44" ht="15" customHeight="1" thickBot="1" x14ac:dyDescent="0.3">
      <c r="A20" s="5" t="s">
        <v>0</v>
      </c>
      <c r="B20" s="28">
        <f>B19+C19</f>
        <v>168793994</v>
      </c>
      <c r="C20" s="30"/>
      <c r="D20" s="28">
        <f>D19+E19</f>
        <v>3748739.9999999995</v>
      </c>
      <c r="E20" s="30"/>
      <c r="F20" s="28">
        <f>F19+G19</f>
        <v>29125190</v>
      </c>
      <c r="G20" s="30"/>
      <c r="H20" s="28">
        <f>H19+I19</f>
        <v>59023053</v>
      </c>
      <c r="I20" s="30"/>
      <c r="J20" s="28">
        <f>J19+K19</f>
        <v>0</v>
      </c>
      <c r="K20" s="30"/>
      <c r="L20" s="28">
        <f>L19+M19</f>
        <v>260690977.00000003</v>
      </c>
      <c r="M20" s="29"/>
      <c r="N20" s="23">
        <f>B20+D20+F20+H20+J20</f>
        <v>260690977</v>
      </c>
      <c r="P20" s="5" t="s">
        <v>0</v>
      </c>
      <c r="Q20" s="28">
        <f>Q19+R19</f>
        <v>18297</v>
      </c>
      <c r="R20" s="30"/>
      <c r="S20" s="28">
        <f>S19+T19</f>
        <v>548</v>
      </c>
      <c r="T20" s="30"/>
      <c r="U20" s="28">
        <f>U19+V19</f>
        <v>2810</v>
      </c>
      <c r="V20" s="30"/>
      <c r="W20" s="28">
        <f>W19+X19</f>
        <v>9060</v>
      </c>
      <c r="X20" s="30"/>
      <c r="Y20" s="28">
        <f>Y19+Z19</f>
        <v>1538</v>
      </c>
      <c r="Z20" s="30"/>
      <c r="AA20" s="28">
        <f>AA19+AB19</f>
        <v>32253</v>
      </c>
      <c r="AB20" s="30"/>
      <c r="AC20" s="24">
        <f>Q20+S20+U20+W20+Y20</f>
        <v>32253</v>
      </c>
      <c r="AE20" s="5" t="s">
        <v>0</v>
      </c>
      <c r="AF20" s="31">
        <f>IFERROR(B20/Q20,"N.A.")</f>
        <v>9225.2278515603648</v>
      </c>
      <c r="AG20" s="32"/>
      <c r="AH20" s="31">
        <f>IFERROR(D20/S20,"N.A.")</f>
        <v>6840.7664233576634</v>
      </c>
      <c r="AI20" s="32"/>
      <c r="AJ20" s="31">
        <f>IFERROR(F20/U20,"N.A.")</f>
        <v>10364.836298932385</v>
      </c>
      <c r="AK20" s="32"/>
      <c r="AL20" s="31">
        <f>IFERROR(H20/W20,"N.A.")</f>
        <v>6514.6857615894041</v>
      </c>
      <c r="AM20" s="32"/>
      <c r="AN20" s="31">
        <f>IFERROR(J20/Y20,"N.A.")</f>
        <v>0</v>
      </c>
      <c r="AO20" s="32"/>
      <c r="AP20" s="31">
        <f>IFERROR(L20/AA20,"N.A.")</f>
        <v>8082.6892692152678</v>
      </c>
      <c r="AQ20" s="32"/>
      <c r="AR20" s="17">
        <f>IFERROR(N20/AC20, "N.A.")</f>
        <v>8082.6892692152669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9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9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9"/>
      <c r="AR24" s="34"/>
    </row>
    <row r="25" spans="1:44" ht="15" customHeight="1" thickBot="1" x14ac:dyDescent="0.3">
      <c r="A25" s="34"/>
      <c r="B25" s="45" t="s">
        <v>8</v>
      </c>
      <c r="C25" s="46"/>
      <c r="D25" s="47" t="s">
        <v>9</v>
      </c>
      <c r="E25" s="48"/>
      <c r="F25" s="43"/>
      <c r="G25" s="44"/>
      <c r="H25" s="43"/>
      <c r="I25" s="44"/>
      <c r="J25" s="43"/>
      <c r="K25" s="44"/>
      <c r="L25" s="43"/>
      <c r="M25" s="50"/>
      <c r="N25" s="34"/>
      <c r="P25" s="34"/>
      <c r="Q25" s="45" t="s">
        <v>8</v>
      </c>
      <c r="R25" s="46"/>
      <c r="S25" s="47" t="s">
        <v>9</v>
      </c>
      <c r="T25" s="48"/>
      <c r="U25" s="43"/>
      <c r="V25" s="44"/>
      <c r="W25" s="43"/>
      <c r="X25" s="44"/>
      <c r="Y25" s="43"/>
      <c r="Z25" s="44"/>
      <c r="AA25" s="43"/>
      <c r="AB25" s="50"/>
      <c r="AC25" s="34"/>
      <c r="AE25" s="34"/>
      <c r="AF25" s="45" t="s">
        <v>8</v>
      </c>
      <c r="AG25" s="46"/>
      <c r="AH25" s="47" t="s">
        <v>9</v>
      </c>
      <c r="AI25" s="48"/>
      <c r="AJ25" s="43"/>
      <c r="AK25" s="44"/>
      <c r="AL25" s="43"/>
      <c r="AM25" s="44"/>
      <c r="AN25" s="43"/>
      <c r="AO25" s="44"/>
      <c r="AP25" s="43"/>
      <c r="AQ25" s="50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22896539.999999996</v>
      </c>
      <c r="C27" s="2"/>
      <c r="D27" s="2">
        <v>3379799.9999999995</v>
      </c>
      <c r="E27" s="2"/>
      <c r="F27" s="2">
        <v>17217630</v>
      </c>
      <c r="G27" s="2"/>
      <c r="H27" s="2">
        <v>19606090</v>
      </c>
      <c r="I27" s="2"/>
      <c r="J27" s="2">
        <v>0</v>
      </c>
      <c r="K27" s="2"/>
      <c r="L27" s="1">
        <f t="shared" ref="L27:M30" si="11">B27+D27+F27+H27+J27</f>
        <v>63100060</v>
      </c>
      <c r="M27" s="13">
        <f t="shared" si="11"/>
        <v>0</v>
      </c>
      <c r="N27" s="14">
        <f>L27+M27</f>
        <v>63100060</v>
      </c>
      <c r="P27" s="3" t="s">
        <v>12</v>
      </c>
      <c r="Q27" s="2">
        <v>2991</v>
      </c>
      <c r="R27" s="2">
        <v>0</v>
      </c>
      <c r="S27" s="2">
        <v>405</v>
      </c>
      <c r="T27" s="2">
        <v>0</v>
      </c>
      <c r="U27" s="2">
        <v>2166</v>
      </c>
      <c r="V27" s="2">
        <v>0</v>
      </c>
      <c r="W27" s="2">
        <v>1335</v>
      </c>
      <c r="X27" s="2">
        <v>0</v>
      </c>
      <c r="Y27" s="2">
        <v>262</v>
      </c>
      <c r="Z27" s="2">
        <v>0</v>
      </c>
      <c r="AA27" s="1">
        <f t="shared" ref="AA27:AB30" si="12">Q27+S27+U27+W27+Y27</f>
        <v>7159</v>
      </c>
      <c r="AB27" s="13">
        <f t="shared" si="12"/>
        <v>0</v>
      </c>
      <c r="AC27" s="14">
        <f>AA27+AB27</f>
        <v>7159</v>
      </c>
      <c r="AE27" s="3" t="s">
        <v>12</v>
      </c>
      <c r="AF27" s="2">
        <f t="shared" ref="AF27:AR30" si="13">IFERROR(B27/Q27, "N.A.")</f>
        <v>7655.1454363089251</v>
      </c>
      <c r="AG27" s="2" t="str">
        <f t="shared" si="13"/>
        <v>N.A.</v>
      </c>
      <c r="AH27" s="2">
        <f t="shared" si="13"/>
        <v>8345.1851851851843</v>
      </c>
      <c r="AI27" s="2" t="str">
        <f t="shared" si="13"/>
        <v>N.A.</v>
      </c>
      <c r="AJ27" s="2">
        <f t="shared" si="13"/>
        <v>7949.0443213296403</v>
      </c>
      <c r="AK27" s="2" t="str">
        <f t="shared" si="13"/>
        <v>N.A.</v>
      </c>
      <c r="AL27" s="2">
        <f t="shared" si="13"/>
        <v>14686.209737827716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8814.0885598547284</v>
      </c>
      <c r="AQ27" s="16" t="str">
        <f t="shared" si="13"/>
        <v>N.A.</v>
      </c>
      <c r="AR27" s="14">
        <f t="shared" si="13"/>
        <v>8814.0885598547284</v>
      </c>
    </row>
    <row r="28" spans="1:44" ht="15" customHeight="1" thickBot="1" x14ac:dyDescent="0.3">
      <c r="A28" s="3" t="s">
        <v>13</v>
      </c>
      <c r="B28" s="2">
        <v>1785360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1785360</v>
      </c>
      <c r="M28" s="13">
        <f t="shared" si="11"/>
        <v>0</v>
      </c>
      <c r="N28" s="14">
        <f>L28+M28</f>
        <v>1785360</v>
      </c>
      <c r="P28" s="3" t="s">
        <v>13</v>
      </c>
      <c r="Q28" s="2">
        <v>173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173</v>
      </c>
      <c r="AB28" s="13">
        <f t="shared" si="12"/>
        <v>0</v>
      </c>
      <c r="AC28" s="14">
        <f>AA28+AB28</f>
        <v>173</v>
      </c>
      <c r="AE28" s="3" t="s">
        <v>13</v>
      </c>
      <c r="AF28" s="2">
        <f t="shared" si="13"/>
        <v>10320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10320</v>
      </c>
      <c r="AQ28" s="16" t="str">
        <f t="shared" si="13"/>
        <v>N.A.</v>
      </c>
      <c r="AR28" s="14">
        <f t="shared" si="13"/>
        <v>10320</v>
      </c>
    </row>
    <row r="29" spans="1:44" ht="15" customHeight="1" thickBot="1" x14ac:dyDescent="0.3">
      <c r="A29" s="3" t="s">
        <v>14</v>
      </c>
      <c r="B29" s="2">
        <v>29726920</v>
      </c>
      <c r="C29" s="2">
        <v>48619199.999999993</v>
      </c>
      <c r="D29" s="2"/>
      <c r="E29" s="2"/>
      <c r="F29" s="2"/>
      <c r="G29" s="2">
        <v>11907560</v>
      </c>
      <c r="H29" s="2"/>
      <c r="I29" s="2">
        <v>28079000</v>
      </c>
      <c r="J29" s="2"/>
      <c r="K29" s="2"/>
      <c r="L29" s="1">
        <f t="shared" si="11"/>
        <v>29726920</v>
      </c>
      <c r="M29" s="13">
        <f t="shared" si="11"/>
        <v>88605760</v>
      </c>
      <c r="N29" s="14">
        <f>L29+M29</f>
        <v>118332680</v>
      </c>
      <c r="P29" s="3" t="s">
        <v>14</v>
      </c>
      <c r="Q29" s="2">
        <v>2885</v>
      </c>
      <c r="R29" s="2">
        <v>4349</v>
      </c>
      <c r="S29" s="2">
        <v>0</v>
      </c>
      <c r="T29" s="2">
        <v>0</v>
      </c>
      <c r="U29" s="2">
        <v>0</v>
      </c>
      <c r="V29" s="2">
        <v>644</v>
      </c>
      <c r="W29" s="2">
        <v>0</v>
      </c>
      <c r="X29" s="2">
        <v>1306</v>
      </c>
      <c r="Y29" s="2">
        <v>0</v>
      </c>
      <c r="Z29" s="2">
        <v>0</v>
      </c>
      <c r="AA29" s="1">
        <f t="shared" si="12"/>
        <v>2885</v>
      </c>
      <c r="AB29" s="13">
        <f t="shared" si="12"/>
        <v>6299</v>
      </c>
      <c r="AC29" s="14">
        <f>AA29+AB29</f>
        <v>9184</v>
      </c>
      <c r="AE29" s="3" t="s">
        <v>14</v>
      </c>
      <c r="AF29" s="2">
        <f t="shared" si="13"/>
        <v>10303.958405545927</v>
      </c>
      <c r="AG29" s="2">
        <f t="shared" si="13"/>
        <v>11179.397562658081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18490</v>
      </c>
      <c r="AL29" s="2" t="str">
        <f t="shared" si="13"/>
        <v>N.A.</v>
      </c>
      <c r="AM29" s="2">
        <f t="shared" si="13"/>
        <v>21500</v>
      </c>
      <c r="AN29" s="2" t="str">
        <f t="shared" si="13"/>
        <v>N.A.</v>
      </c>
      <c r="AO29" s="2" t="str">
        <f t="shared" si="13"/>
        <v>N.A.</v>
      </c>
      <c r="AP29" s="15">
        <f t="shared" si="13"/>
        <v>10303.958405545927</v>
      </c>
      <c r="AQ29" s="16">
        <f t="shared" si="13"/>
        <v>14066.639149071281</v>
      </c>
      <c r="AR29" s="14">
        <f t="shared" si="13"/>
        <v>12884.655923344948</v>
      </c>
    </row>
    <row r="30" spans="1:44" ht="15" customHeight="1" thickBot="1" x14ac:dyDescent="0.3">
      <c r="A30" s="3" t="s">
        <v>15</v>
      </c>
      <c r="B30" s="2"/>
      <c r="C30" s="2">
        <v>2704800</v>
      </c>
      <c r="D30" s="2"/>
      <c r="E30" s="2"/>
      <c r="F30" s="2"/>
      <c r="G30" s="2"/>
      <c r="H30" s="2">
        <v>284742.99999999994</v>
      </c>
      <c r="I30" s="2"/>
      <c r="J30" s="2">
        <v>0</v>
      </c>
      <c r="K30" s="2"/>
      <c r="L30" s="1">
        <f t="shared" si="11"/>
        <v>284742.99999999994</v>
      </c>
      <c r="M30" s="13">
        <f t="shared" si="11"/>
        <v>2704800</v>
      </c>
      <c r="N30" s="14">
        <f>L30+M30</f>
        <v>2989543</v>
      </c>
      <c r="P30" s="3" t="s">
        <v>15</v>
      </c>
      <c r="Q30" s="2">
        <v>0</v>
      </c>
      <c r="R30" s="2">
        <v>322</v>
      </c>
      <c r="S30" s="2">
        <v>0</v>
      </c>
      <c r="T30" s="2">
        <v>0</v>
      </c>
      <c r="U30" s="2">
        <v>0</v>
      </c>
      <c r="V30" s="2">
        <v>0</v>
      </c>
      <c r="W30" s="2">
        <v>2857</v>
      </c>
      <c r="X30" s="2">
        <v>0</v>
      </c>
      <c r="Y30" s="2">
        <v>519</v>
      </c>
      <c r="Z30" s="2">
        <v>0</v>
      </c>
      <c r="AA30" s="1">
        <f t="shared" si="12"/>
        <v>3376</v>
      </c>
      <c r="AB30" s="13">
        <f t="shared" si="12"/>
        <v>322</v>
      </c>
      <c r="AC30" s="22">
        <f>AA30+AB30</f>
        <v>3698</v>
      </c>
      <c r="AE30" s="3" t="s">
        <v>15</v>
      </c>
      <c r="AF30" s="2" t="str">
        <f t="shared" si="13"/>
        <v>N.A.</v>
      </c>
      <c r="AG30" s="2">
        <f t="shared" si="13"/>
        <v>8400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99.665033251662564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84.343305687203781</v>
      </c>
      <c r="AQ30" s="16">
        <f t="shared" si="13"/>
        <v>8400</v>
      </c>
      <c r="AR30" s="14">
        <f t="shared" si="13"/>
        <v>808.42157923201728</v>
      </c>
    </row>
    <row r="31" spans="1:44" ht="15" customHeight="1" thickBot="1" x14ac:dyDescent="0.3">
      <c r="A31" s="4" t="s">
        <v>16</v>
      </c>
      <c r="B31" s="2">
        <v>54408820</v>
      </c>
      <c r="C31" s="2">
        <v>51323999.999999985</v>
      </c>
      <c r="D31" s="2">
        <v>3379799.9999999995</v>
      </c>
      <c r="E31" s="2"/>
      <c r="F31" s="2">
        <v>17217630</v>
      </c>
      <c r="G31" s="2">
        <v>11907560</v>
      </c>
      <c r="H31" s="2">
        <v>19890833</v>
      </c>
      <c r="I31" s="2">
        <v>28079000</v>
      </c>
      <c r="J31" s="2">
        <v>0</v>
      </c>
      <c r="K31" s="2"/>
      <c r="L31" s="1">
        <f t="shared" ref="L31" si="14">B31+D31+F31+H31+J31</f>
        <v>94897083</v>
      </c>
      <c r="M31" s="13">
        <f t="shared" ref="M31" si="15">C31+E31+G31+I31+K31</f>
        <v>91310559.999999985</v>
      </c>
      <c r="N31" s="22">
        <f>L31+M31</f>
        <v>186207643</v>
      </c>
      <c r="P31" s="4" t="s">
        <v>16</v>
      </c>
      <c r="Q31" s="2">
        <v>6049</v>
      </c>
      <c r="R31" s="2">
        <v>4671</v>
      </c>
      <c r="S31" s="2">
        <v>405</v>
      </c>
      <c r="T31" s="2">
        <v>0</v>
      </c>
      <c r="U31" s="2">
        <v>2166</v>
      </c>
      <c r="V31" s="2">
        <v>644</v>
      </c>
      <c r="W31" s="2">
        <v>4192</v>
      </c>
      <c r="X31" s="2">
        <v>1306</v>
      </c>
      <c r="Y31" s="2">
        <v>781</v>
      </c>
      <c r="Z31" s="2">
        <v>0</v>
      </c>
      <c r="AA31" s="1">
        <f t="shared" ref="AA31" si="16">Q31+S31+U31+W31+Y31</f>
        <v>13593</v>
      </c>
      <c r="AB31" s="13">
        <f t="shared" ref="AB31" si="17">R31+T31+V31+X31+Z31</f>
        <v>6621</v>
      </c>
      <c r="AC31" s="14">
        <f>AA31+AB31</f>
        <v>20214</v>
      </c>
      <c r="AE31" s="4" t="s">
        <v>16</v>
      </c>
      <c r="AF31" s="2">
        <f t="shared" ref="AF31:AO31" si="18">IFERROR(B31/Q31, "N.A.")</f>
        <v>8994.6801124152753</v>
      </c>
      <c r="AG31" s="2">
        <f t="shared" si="18"/>
        <v>10987.797045600511</v>
      </c>
      <c r="AH31" s="2">
        <f t="shared" si="18"/>
        <v>8345.1851851851843</v>
      </c>
      <c r="AI31" s="2" t="str">
        <f t="shared" si="18"/>
        <v>N.A.</v>
      </c>
      <c r="AJ31" s="2">
        <f t="shared" si="18"/>
        <v>7949.0443213296403</v>
      </c>
      <c r="AK31" s="2">
        <f t="shared" si="18"/>
        <v>18490</v>
      </c>
      <c r="AL31" s="2">
        <f t="shared" si="18"/>
        <v>4744.9506202290077</v>
      </c>
      <c r="AM31" s="2">
        <f t="shared" si="18"/>
        <v>21500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6981.3200176561468</v>
      </c>
      <c r="AQ31" s="16">
        <f t="shared" ref="AQ31" si="20">IFERROR(M31/AB31, "N.A.")</f>
        <v>13791.052711070834</v>
      </c>
      <c r="AR31" s="14">
        <f t="shared" ref="AR31" si="21">IFERROR(N31/AC31, "N.A.")</f>
        <v>9211.8157217769858</v>
      </c>
    </row>
    <row r="32" spans="1:44" ht="15" customHeight="1" thickBot="1" x14ac:dyDescent="0.3">
      <c r="A32" s="5" t="s">
        <v>0</v>
      </c>
      <c r="B32" s="28">
        <f>B31+C31</f>
        <v>105732819.99999999</v>
      </c>
      <c r="C32" s="30"/>
      <c r="D32" s="28">
        <f>D31+E31</f>
        <v>3379799.9999999995</v>
      </c>
      <c r="E32" s="30"/>
      <c r="F32" s="28">
        <f>F31+G31</f>
        <v>29125190</v>
      </c>
      <c r="G32" s="30"/>
      <c r="H32" s="28">
        <f>H31+I31</f>
        <v>47969833</v>
      </c>
      <c r="I32" s="30"/>
      <c r="J32" s="28">
        <f>J31+K31</f>
        <v>0</v>
      </c>
      <c r="K32" s="30"/>
      <c r="L32" s="28">
        <f>L31+M31</f>
        <v>186207643</v>
      </c>
      <c r="M32" s="29"/>
      <c r="N32" s="23">
        <f>B32+D32+F32+H32+J32</f>
        <v>186207643</v>
      </c>
      <c r="P32" s="5" t="s">
        <v>0</v>
      </c>
      <c r="Q32" s="28">
        <f>Q31+R31</f>
        <v>10720</v>
      </c>
      <c r="R32" s="30"/>
      <c r="S32" s="28">
        <f>S31+T31</f>
        <v>405</v>
      </c>
      <c r="T32" s="30"/>
      <c r="U32" s="28">
        <f>U31+V31</f>
        <v>2810</v>
      </c>
      <c r="V32" s="30"/>
      <c r="W32" s="28">
        <f>W31+X31</f>
        <v>5498</v>
      </c>
      <c r="X32" s="30"/>
      <c r="Y32" s="28">
        <f>Y31+Z31</f>
        <v>781</v>
      </c>
      <c r="Z32" s="30"/>
      <c r="AA32" s="28">
        <f>AA31+AB31</f>
        <v>20214</v>
      </c>
      <c r="AB32" s="30"/>
      <c r="AC32" s="24">
        <f>Q32+S32+U32+W32+Y32</f>
        <v>20214</v>
      </c>
      <c r="AE32" s="5" t="s">
        <v>0</v>
      </c>
      <c r="AF32" s="31">
        <f>IFERROR(B32/Q32,"N.A.")</f>
        <v>9863.1361940298502</v>
      </c>
      <c r="AG32" s="32"/>
      <c r="AH32" s="31">
        <f>IFERROR(D32/S32,"N.A.")</f>
        <v>8345.1851851851843</v>
      </c>
      <c r="AI32" s="32"/>
      <c r="AJ32" s="31">
        <f>IFERROR(F32/U32,"N.A.")</f>
        <v>10364.836298932385</v>
      </c>
      <c r="AK32" s="32"/>
      <c r="AL32" s="31">
        <f>IFERROR(H32/W32,"N.A.")</f>
        <v>8724.9605311022187</v>
      </c>
      <c r="AM32" s="32"/>
      <c r="AN32" s="31">
        <f>IFERROR(J32/Y32,"N.A.")</f>
        <v>0</v>
      </c>
      <c r="AO32" s="32"/>
      <c r="AP32" s="31">
        <f>IFERROR(L32/AA32,"N.A.")</f>
        <v>9211.8157217769858</v>
      </c>
      <c r="AQ32" s="32"/>
      <c r="AR32" s="17">
        <f>IFERROR(N32/AC32, "N.A.")</f>
        <v>9211.8157217769858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9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9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9"/>
      <c r="AR36" s="34"/>
    </row>
    <row r="37" spans="1:44" ht="15" customHeight="1" thickBot="1" x14ac:dyDescent="0.3">
      <c r="A37" s="34"/>
      <c r="B37" s="45" t="s">
        <v>8</v>
      </c>
      <c r="C37" s="46"/>
      <c r="D37" s="47" t="s">
        <v>9</v>
      </c>
      <c r="E37" s="48"/>
      <c r="F37" s="43"/>
      <c r="G37" s="44"/>
      <c r="H37" s="43"/>
      <c r="I37" s="44"/>
      <c r="J37" s="43"/>
      <c r="K37" s="44"/>
      <c r="L37" s="43"/>
      <c r="M37" s="50"/>
      <c r="N37" s="34"/>
      <c r="P37" s="34"/>
      <c r="Q37" s="45" t="s">
        <v>8</v>
      </c>
      <c r="R37" s="46"/>
      <c r="S37" s="47" t="s">
        <v>9</v>
      </c>
      <c r="T37" s="48"/>
      <c r="U37" s="43"/>
      <c r="V37" s="44"/>
      <c r="W37" s="43"/>
      <c r="X37" s="44"/>
      <c r="Y37" s="43"/>
      <c r="Z37" s="44"/>
      <c r="AA37" s="43"/>
      <c r="AB37" s="50"/>
      <c r="AC37" s="34"/>
      <c r="AE37" s="34"/>
      <c r="AF37" s="45" t="s">
        <v>8</v>
      </c>
      <c r="AG37" s="46"/>
      <c r="AH37" s="47" t="s">
        <v>9</v>
      </c>
      <c r="AI37" s="48"/>
      <c r="AJ37" s="43"/>
      <c r="AK37" s="44"/>
      <c r="AL37" s="43"/>
      <c r="AM37" s="44"/>
      <c r="AN37" s="43"/>
      <c r="AO37" s="44"/>
      <c r="AP37" s="43"/>
      <c r="AQ37" s="50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13753700</v>
      </c>
      <c r="C39" s="2"/>
      <c r="D39" s="2"/>
      <c r="E39" s="2"/>
      <c r="F39" s="2"/>
      <c r="G39" s="2"/>
      <c r="H39" s="2">
        <v>11053220.000000002</v>
      </c>
      <c r="I39" s="2"/>
      <c r="J39" s="2">
        <v>0</v>
      </c>
      <c r="K39" s="2"/>
      <c r="L39" s="1">
        <f t="shared" ref="L39:M42" si="22">B39+D39+F39+H39+J39</f>
        <v>24806920</v>
      </c>
      <c r="M39" s="13">
        <f t="shared" si="22"/>
        <v>0</v>
      </c>
      <c r="N39" s="14">
        <f>L39+M39</f>
        <v>24806920</v>
      </c>
      <c r="P39" s="3" t="s">
        <v>12</v>
      </c>
      <c r="Q39" s="2">
        <v>1836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3562</v>
      </c>
      <c r="X39" s="2">
        <v>0</v>
      </c>
      <c r="Y39" s="2">
        <v>435</v>
      </c>
      <c r="Z39" s="2">
        <v>0</v>
      </c>
      <c r="AA39" s="1">
        <f t="shared" ref="AA39:AB42" si="23">Q39+S39+U39+W39+Y39</f>
        <v>5833</v>
      </c>
      <c r="AB39" s="13">
        <f t="shared" si="23"/>
        <v>0</v>
      </c>
      <c r="AC39" s="14">
        <f>AA39+AB39</f>
        <v>5833</v>
      </c>
      <c r="AE39" s="3" t="s">
        <v>12</v>
      </c>
      <c r="AF39" s="2">
        <f t="shared" ref="AF39:AR42" si="24">IFERROR(B39/Q39, "N.A.")</f>
        <v>7491.1220043572985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3103.0937675463229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4252.8578775930055</v>
      </c>
      <c r="AQ39" s="16" t="str">
        <f t="shared" si="24"/>
        <v>N.A.</v>
      </c>
      <c r="AR39" s="14">
        <f t="shared" si="24"/>
        <v>4252.8578775930055</v>
      </c>
    </row>
    <row r="40" spans="1:44" ht="15" customHeight="1" thickBot="1" x14ac:dyDescent="0.3">
      <c r="A40" s="3" t="s">
        <v>13</v>
      </c>
      <c r="B40" s="2">
        <v>1793100</v>
      </c>
      <c r="C40" s="2"/>
      <c r="D40" s="2">
        <v>368940</v>
      </c>
      <c r="E40" s="2"/>
      <c r="F40" s="2"/>
      <c r="G40" s="2"/>
      <c r="H40" s="2"/>
      <c r="I40" s="2"/>
      <c r="J40" s="2"/>
      <c r="K40" s="2"/>
      <c r="L40" s="1">
        <f t="shared" si="22"/>
        <v>2162040</v>
      </c>
      <c r="M40" s="13">
        <f t="shared" si="22"/>
        <v>0</v>
      </c>
      <c r="N40" s="14">
        <f>L40+M40</f>
        <v>2162040</v>
      </c>
      <c r="P40" s="3" t="s">
        <v>13</v>
      </c>
      <c r="Q40" s="2">
        <v>548</v>
      </c>
      <c r="R40" s="2">
        <v>0</v>
      </c>
      <c r="S40" s="2">
        <v>143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691</v>
      </c>
      <c r="AB40" s="13">
        <f t="shared" si="23"/>
        <v>0</v>
      </c>
      <c r="AC40" s="14">
        <f>AA40+AB40</f>
        <v>691</v>
      </c>
      <c r="AE40" s="3" t="s">
        <v>13</v>
      </c>
      <c r="AF40" s="2">
        <f t="shared" si="24"/>
        <v>3272.080291970803</v>
      </c>
      <c r="AG40" s="2" t="str">
        <f t="shared" si="24"/>
        <v>N.A.</v>
      </c>
      <c r="AH40" s="2">
        <f t="shared" si="24"/>
        <v>2580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3128.8567293777132</v>
      </c>
      <c r="AQ40" s="16" t="str">
        <f t="shared" si="24"/>
        <v>N.A.</v>
      </c>
      <c r="AR40" s="14">
        <f t="shared" si="24"/>
        <v>3128.8567293777132</v>
      </c>
    </row>
    <row r="41" spans="1:44" ht="15" customHeight="1" thickBot="1" x14ac:dyDescent="0.3">
      <c r="A41" s="3" t="s">
        <v>14</v>
      </c>
      <c r="B41" s="2">
        <v>21408674</v>
      </c>
      <c r="C41" s="2">
        <v>15004700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21408674</v>
      </c>
      <c r="M41" s="13">
        <f t="shared" si="22"/>
        <v>15004700</v>
      </c>
      <c r="N41" s="14">
        <f>L41+M41</f>
        <v>36413374</v>
      </c>
      <c r="P41" s="3" t="s">
        <v>14</v>
      </c>
      <c r="Q41" s="2">
        <v>2340</v>
      </c>
      <c r="R41" s="2">
        <v>2200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322</v>
      </c>
      <c r="Z41" s="2">
        <v>0</v>
      </c>
      <c r="AA41" s="1">
        <f t="shared" si="23"/>
        <v>2662</v>
      </c>
      <c r="AB41" s="13">
        <f t="shared" si="23"/>
        <v>2200</v>
      </c>
      <c r="AC41" s="14">
        <f>AA41+AB41</f>
        <v>4862</v>
      </c>
      <c r="AE41" s="3" t="s">
        <v>14</v>
      </c>
      <c r="AF41" s="2">
        <f t="shared" si="24"/>
        <v>9149.0059829059828</v>
      </c>
      <c r="AG41" s="2">
        <f t="shared" si="24"/>
        <v>6820.318181818182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8042.3268219383926</v>
      </c>
      <c r="AQ41" s="16">
        <f t="shared" si="24"/>
        <v>6820.318181818182</v>
      </c>
      <c r="AR41" s="14">
        <f t="shared" si="24"/>
        <v>7489.3817359111481</v>
      </c>
    </row>
    <row r="42" spans="1:44" ht="15" customHeight="1" thickBot="1" x14ac:dyDescent="0.3">
      <c r="A42" s="3" t="s">
        <v>15</v>
      </c>
      <c r="B42" s="2"/>
      <c r="C42" s="2">
        <v>11101000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11101000</v>
      </c>
      <c r="N42" s="14">
        <f>L42+M42</f>
        <v>11101000</v>
      </c>
      <c r="P42" s="3" t="s">
        <v>15</v>
      </c>
      <c r="Q42" s="2">
        <v>0</v>
      </c>
      <c r="R42" s="2">
        <v>653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653</v>
      </c>
      <c r="AC42" s="14">
        <f>AA42+AB42</f>
        <v>653</v>
      </c>
      <c r="AE42" s="3" t="s">
        <v>15</v>
      </c>
      <c r="AF42" s="2" t="str">
        <f t="shared" si="24"/>
        <v>N.A.</v>
      </c>
      <c r="AG42" s="2">
        <f t="shared" si="24"/>
        <v>17000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17000</v>
      </c>
      <c r="AR42" s="14">
        <f t="shared" si="24"/>
        <v>17000</v>
      </c>
    </row>
    <row r="43" spans="1:44" ht="15" customHeight="1" thickBot="1" x14ac:dyDescent="0.3">
      <c r="A43" s="4" t="s">
        <v>16</v>
      </c>
      <c r="B43" s="2">
        <v>36955474</v>
      </c>
      <c r="C43" s="2">
        <v>26105700.000000004</v>
      </c>
      <c r="D43" s="2">
        <v>368940</v>
      </c>
      <c r="E43" s="2"/>
      <c r="F43" s="2"/>
      <c r="G43" s="2"/>
      <c r="H43" s="2">
        <v>11053220.000000002</v>
      </c>
      <c r="I43" s="2"/>
      <c r="J43" s="2">
        <v>0</v>
      </c>
      <c r="K43" s="2"/>
      <c r="L43" s="1">
        <f t="shared" ref="L43" si="25">B43+D43+F43+H43+J43</f>
        <v>48377634</v>
      </c>
      <c r="M43" s="13">
        <f t="shared" ref="M43" si="26">C43+E43+G43+I43+K43</f>
        <v>26105700.000000004</v>
      </c>
      <c r="N43" s="22">
        <f>L43+M43</f>
        <v>74483334</v>
      </c>
      <c r="P43" s="4" t="s">
        <v>16</v>
      </c>
      <c r="Q43" s="2">
        <v>4724</v>
      </c>
      <c r="R43" s="2">
        <v>2853</v>
      </c>
      <c r="S43" s="2">
        <v>143</v>
      </c>
      <c r="T43" s="2">
        <v>0</v>
      </c>
      <c r="U43" s="2">
        <v>0</v>
      </c>
      <c r="V43" s="2">
        <v>0</v>
      </c>
      <c r="W43" s="2">
        <v>3562</v>
      </c>
      <c r="X43" s="2">
        <v>0</v>
      </c>
      <c r="Y43" s="2">
        <v>757</v>
      </c>
      <c r="Z43" s="2">
        <v>0</v>
      </c>
      <c r="AA43" s="1">
        <f t="shared" ref="AA43" si="27">Q43+S43+U43+W43+Y43</f>
        <v>9186</v>
      </c>
      <c r="AB43" s="13">
        <f t="shared" ref="AB43" si="28">R43+T43+V43+X43+Z43</f>
        <v>2853</v>
      </c>
      <c r="AC43" s="22">
        <f>AA43+AB43</f>
        <v>12039</v>
      </c>
      <c r="AE43" s="4" t="s">
        <v>16</v>
      </c>
      <c r="AF43" s="2">
        <f t="shared" ref="AF43:AO43" si="29">IFERROR(B43/Q43, "N.A.")</f>
        <v>7822.9199830651987</v>
      </c>
      <c r="AG43" s="2">
        <f t="shared" si="29"/>
        <v>9150.2628811777086</v>
      </c>
      <c r="AH43" s="2">
        <f t="shared" si="29"/>
        <v>2580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3103.0937675463229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5266.4526453298495</v>
      </c>
      <c r="AQ43" s="16">
        <f t="shared" ref="AQ43" si="31">IFERROR(M43/AB43, "N.A.")</f>
        <v>9150.2628811777086</v>
      </c>
      <c r="AR43" s="14">
        <f t="shared" ref="AR43" si="32">IFERROR(N43/AC43, "N.A.")</f>
        <v>6186.8372788437582</v>
      </c>
    </row>
    <row r="44" spans="1:44" ht="15" customHeight="1" thickBot="1" x14ac:dyDescent="0.3">
      <c r="A44" s="5" t="s">
        <v>0</v>
      </c>
      <c r="B44" s="28">
        <f>B43+C43</f>
        <v>63061174</v>
      </c>
      <c r="C44" s="30"/>
      <c r="D44" s="28">
        <f>D43+E43</f>
        <v>368940</v>
      </c>
      <c r="E44" s="30"/>
      <c r="F44" s="28">
        <f>F43+G43</f>
        <v>0</v>
      </c>
      <c r="G44" s="30"/>
      <c r="H44" s="28">
        <f>H43+I43</f>
        <v>11053220.000000002</v>
      </c>
      <c r="I44" s="30"/>
      <c r="J44" s="28">
        <f>J43+K43</f>
        <v>0</v>
      </c>
      <c r="K44" s="30"/>
      <c r="L44" s="28">
        <f>L43+M43</f>
        <v>74483334</v>
      </c>
      <c r="M44" s="29"/>
      <c r="N44" s="23">
        <f>B44+D44+F44+H44+J44</f>
        <v>74483334</v>
      </c>
      <c r="P44" s="5" t="s">
        <v>0</v>
      </c>
      <c r="Q44" s="28">
        <f>Q43+R43</f>
        <v>7577</v>
      </c>
      <c r="R44" s="30"/>
      <c r="S44" s="28">
        <f>S43+T43</f>
        <v>143</v>
      </c>
      <c r="T44" s="30"/>
      <c r="U44" s="28">
        <f>U43+V43</f>
        <v>0</v>
      </c>
      <c r="V44" s="30"/>
      <c r="W44" s="28">
        <f>W43+X43</f>
        <v>3562</v>
      </c>
      <c r="X44" s="30"/>
      <c r="Y44" s="28">
        <f>Y43+Z43</f>
        <v>757</v>
      </c>
      <c r="Z44" s="30"/>
      <c r="AA44" s="28">
        <f>AA43+AB43</f>
        <v>12039</v>
      </c>
      <c r="AB44" s="29"/>
      <c r="AC44" s="23">
        <f>Q44+S44+U44+W44+Y44</f>
        <v>12039</v>
      </c>
      <c r="AE44" s="5" t="s">
        <v>0</v>
      </c>
      <c r="AF44" s="31">
        <f>IFERROR(B44/Q44,"N.A.")</f>
        <v>8322.7100435528573</v>
      </c>
      <c r="AG44" s="32"/>
      <c r="AH44" s="31">
        <f>IFERROR(D44/S44,"N.A.")</f>
        <v>2580</v>
      </c>
      <c r="AI44" s="32"/>
      <c r="AJ44" s="31" t="str">
        <f>IFERROR(F44/U44,"N.A.")</f>
        <v>N.A.</v>
      </c>
      <c r="AK44" s="32"/>
      <c r="AL44" s="31">
        <f>IFERROR(H44/W44,"N.A.")</f>
        <v>3103.0937675463229</v>
      </c>
      <c r="AM44" s="32"/>
      <c r="AN44" s="31">
        <f>IFERROR(J44/Y44,"N.A.")</f>
        <v>0</v>
      </c>
      <c r="AO44" s="32"/>
      <c r="AP44" s="31">
        <f>IFERROR(L44/AA44,"N.A.")</f>
        <v>6186.8372788437582</v>
      </c>
      <c r="AQ44" s="32"/>
      <c r="AR44" s="17">
        <f>IFERROR(N44/AC44, "N.A.")</f>
        <v>6186.8372788437582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3946fdfc-da00-409a-95df-cd9f19cc2a9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2025 T3</dc:title>
  <dc:subject>Matriz Hussmanns Quintana Roo, 2025-T3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2025-12-16T14:55:23Z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